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Rendelet\"/>
    </mc:Choice>
  </mc:AlternateContent>
  <bookViews>
    <workbookView xWindow="120" yWindow="660" windowWidth="9720" windowHeight="6780"/>
  </bookViews>
  <sheets>
    <sheet name="átrendezve" sheetId="11" r:id="rId1"/>
  </sheets>
  <definedNames>
    <definedName name="_xlnm.Print_Titles" localSheetId="0">átrendezve!$4:$9</definedName>
    <definedName name="_xlnm.Print_Area" localSheetId="0">átrendezve!$A$1:$I$143</definedName>
  </definedNames>
  <calcPr calcId="162913"/>
</workbook>
</file>

<file path=xl/calcChain.xml><?xml version="1.0" encoding="utf-8"?>
<calcChain xmlns="http://schemas.openxmlformats.org/spreadsheetml/2006/main">
  <c r="H122" i="11" l="1"/>
  <c r="H121" i="11"/>
  <c r="H120" i="11"/>
  <c r="H119" i="11"/>
  <c r="H118" i="11"/>
  <c r="H123" i="11"/>
  <c r="H117" i="11"/>
  <c r="H116" i="11"/>
  <c r="H115" i="11"/>
  <c r="H114" i="11"/>
  <c r="H113" i="11"/>
  <c r="H112" i="11"/>
  <c r="H111" i="11"/>
  <c r="G111" i="11"/>
  <c r="F111" i="11"/>
  <c r="H16" i="11" l="1"/>
  <c r="H78" i="11" l="1"/>
  <c r="H126" i="11" l="1"/>
  <c r="E18" i="11" l="1"/>
  <c r="H141" i="11"/>
  <c r="H138" i="11"/>
  <c r="H135" i="11"/>
  <c r="H134" i="11"/>
  <c r="H133" i="11"/>
  <c r="H132" i="11"/>
  <c r="H129" i="11"/>
  <c r="H125" i="11"/>
  <c r="H110" i="11"/>
  <c r="H109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6" i="11"/>
  <c r="H85" i="11"/>
  <c r="H84" i="11"/>
  <c r="H83" i="11"/>
  <c r="H82" i="11"/>
  <c r="H79" i="11"/>
  <c r="H77" i="11"/>
  <c r="H76" i="11"/>
  <c r="H75" i="11"/>
  <c r="H74" i="11"/>
  <c r="H73" i="11"/>
  <c r="H72" i="11"/>
  <c r="H71" i="11"/>
  <c r="H70" i="11"/>
  <c r="H69" i="11"/>
  <c r="H64" i="11"/>
  <c r="H61" i="11"/>
  <c r="H58" i="11"/>
  <c r="H57" i="11"/>
  <c r="H54" i="11"/>
  <c r="H51" i="11"/>
  <c r="H48" i="11"/>
  <c r="H47" i="11"/>
  <c r="H46" i="11"/>
  <c r="H38" i="11"/>
  <c r="H39" i="11"/>
  <c r="H40" i="11"/>
  <c r="H41" i="11"/>
  <c r="H42" i="11"/>
  <c r="H43" i="11"/>
  <c r="H37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20" i="11"/>
  <c r="H13" i="11"/>
  <c r="H14" i="11"/>
  <c r="H17" i="11"/>
  <c r="H12" i="11"/>
  <c r="E142" i="11"/>
  <c r="E139" i="11"/>
  <c r="E136" i="11"/>
  <c r="E65" i="11"/>
  <c r="E62" i="11"/>
  <c r="E59" i="11"/>
  <c r="E55" i="11"/>
  <c r="E52" i="11"/>
  <c r="E49" i="11"/>
  <c r="E44" i="11"/>
  <c r="E33" i="11"/>
  <c r="H18" i="11" l="1"/>
  <c r="E66" i="11"/>
  <c r="E143" i="11" s="1"/>
  <c r="H124" i="11" l="1"/>
  <c r="F136" i="11"/>
  <c r="D136" i="11"/>
  <c r="G142" i="11" l="1"/>
  <c r="G139" i="11"/>
  <c r="G136" i="11"/>
  <c r="G65" i="11"/>
  <c r="G62" i="11"/>
  <c r="G59" i="11"/>
  <c r="G55" i="11"/>
  <c r="G52" i="11"/>
  <c r="G49" i="11"/>
  <c r="G44" i="11"/>
  <c r="G33" i="11"/>
  <c r="G18" i="11"/>
  <c r="H142" i="11"/>
  <c r="F142" i="11"/>
  <c r="F139" i="11"/>
  <c r="H139" i="11"/>
  <c r="F65" i="11"/>
  <c r="F62" i="11"/>
  <c r="F59" i="11"/>
  <c r="F55" i="11"/>
  <c r="H55" i="11"/>
  <c r="F52" i="11"/>
  <c r="F49" i="11"/>
  <c r="F44" i="11"/>
  <c r="F33" i="11"/>
  <c r="F18" i="11"/>
  <c r="D18" i="11"/>
  <c r="D142" i="11"/>
  <c r="D139" i="11"/>
  <c r="D59" i="11"/>
  <c r="D33" i="11"/>
  <c r="D65" i="11"/>
  <c r="D62" i="11"/>
  <c r="D55" i="11"/>
  <c r="D52" i="11"/>
  <c r="D49" i="11"/>
  <c r="D44" i="11"/>
  <c r="D66" i="11" l="1"/>
  <c r="D143" i="11" s="1"/>
  <c r="H49" i="11"/>
  <c r="G66" i="11"/>
  <c r="G143" i="11" s="1"/>
  <c r="H59" i="11"/>
  <c r="H65" i="11"/>
  <c r="F66" i="11"/>
  <c r="F143" i="11" s="1"/>
  <c r="H62" i="11"/>
  <c r="H52" i="11"/>
  <c r="H136" i="11" l="1"/>
  <c r="H33" i="11"/>
  <c r="H44" i="11"/>
  <c r="H66" i="11" s="1"/>
  <c r="H143" i="11" l="1"/>
</calcChain>
</file>

<file path=xl/sharedStrings.xml><?xml version="1.0" encoding="utf-8"?>
<sst xmlns="http://schemas.openxmlformats.org/spreadsheetml/2006/main" count="245" uniqueCount="150">
  <si>
    <t>ezer Ft</t>
  </si>
  <si>
    <t>Megnevezés</t>
  </si>
  <si>
    <t xml:space="preserve"> Budapest Főváros VII. Kerület Erzsébetváros Önkormányzata </t>
  </si>
  <si>
    <t>Feladat típusa (K/Ö/Á)</t>
  </si>
  <si>
    <t>II.</t>
  </si>
  <si>
    <t>I.</t>
  </si>
  <si>
    <t>III.</t>
  </si>
  <si>
    <t>Címszám</t>
  </si>
  <si>
    <t>Erzsébetvárosi Csicsergő Óvoda</t>
  </si>
  <si>
    <t>Erzsébetvárosi Nefelejcs Óvoda</t>
  </si>
  <si>
    <t>Erzsébetvárosi Bóbita Óvoda</t>
  </si>
  <si>
    <t>Önkormányzati tulajdonú lakások felújítása</t>
  </si>
  <si>
    <t>Erzsébetvárosi Magonc Óvoda</t>
  </si>
  <si>
    <t>Sorszám</t>
  </si>
  <si>
    <t>Polgármesteri Hivatal feladatai</t>
  </si>
  <si>
    <t>Király utca 15. szám alatti társasház homlokzatán található erkélyek felújítása</t>
  </si>
  <si>
    <t>Kéményfelújítás (45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</si>
  <si>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</si>
  <si>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</si>
  <si>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</si>
  <si>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>Önkormányzati tulajdonú ingatlanokban kisebb felújítási, átalakítási munkák elvégzése</t>
  </si>
  <si>
    <t xml:space="preserve">FELÚJÍTÁSI KIADÁSOK MINDÖSSZESEN </t>
  </si>
  <si>
    <t>Önkormányzati felújítások</t>
  </si>
  <si>
    <t>Intézményi felújítások</t>
  </si>
  <si>
    <t xml:space="preserve">Bischitz Johanna Integrált Humán Szolgáltató Központ </t>
  </si>
  <si>
    <t>a)</t>
  </si>
  <si>
    <t>K</t>
  </si>
  <si>
    <t>b)</t>
  </si>
  <si>
    <t>IV.</t>
  </si>
  <si>
    <t>V.</t>
  </si>
  <si>
    <t>VI.</t>
  </si>
  <si>
    <t>VII.</t>
  </si>
  <si>
    <t>Intézményi felújítások összesen (I+II+…+VII)</t>
  </si>
  <si>
    <t>Erzsébetvárosi Nefelejcs Óvoda összesen (1)</t>
  </si>
  <si>
    <t>Erzsébetvárosi Magonc Óvoda összesen (1)</t>
  </si>
  <si>
    <t>Erzsébetvárosi Csicsergő Óvoda összesen (1)</t>
  </si>
  <si>
    <t>2024. évi tervezett felújítási kiadások előirányzatai</t>
  </si>
  <si>
    <t>Erzsébetvárosi Kópévár Óvoda</t>
  </si>
  <si>
    <t>Teraszburkolat, járólap cseréje, javítása</t>
  </si>
  <si>
    <t xml:space="preserve">Murányi utcai épület utca fronti lábazat felújítása (díszburkolat) </t>
  </si>
  <si>
    <t>Pincelejáró csere</t>
  </si>
  <si>
    <t>Erzsébetvárosi Kópévár Óvoda összesen (1+2+3)</t>
  </si>
  <si>
    <t>Tetőfelújítás részlegesen</t>
  </si>
  <si>
    <t>Erzsébetvárosi Brunszvik Teréz Óvoda</t>
  </si>
  <si>
    <t>Erzsébetvárosi Brunszvik Teréz Óvoda összesen (1)</t>
  </si>
  <si>
    <t>Konyha, folyosó, mosdó burkolat cseréje</t>
  </si>
  <si>
    <t>Teljes tetőszigetelés felújítás</t>
  </si>
  <si>
    <t>VI. emeleti mosoda felújítása</t>
  </si>
  <si>
    <t>Lift teljeskörű felújítása</t>
  </si>
  <si>
    <t>Dózsa György út 46. Idősek bentlakásos intézménye</t>
  </si>
  <si>
    <t>Teraszburkolatok cseréje</t>
  </si>
  <si>
    <t>Tűzátjelző rendszer felújítása</t>
  </si>
  <si>
    <t>Szerverpark felújítás, bővítés</t>
  </si>
  <si>
    <t>Telefonközpont felújítás, licence beszerzés</t>
  </si>
  <si>
    <t>Polgármesteri Hivatal mindösszesen (1+2+…+13)</t>
  </si>
  <si>
    <t>Klauzál tér felújítása (Jövő7)</t>
  </si>
  <si>
    <t>Kéthly Anna tér zöldfelület fejlesztés kivitelezése (Jövő7)</t>
  </si>
  <si>
    <t>Almássy utca zöldfelület fejlesztés kivitelezése (Jövő7)</t>
  </si>
  <si>
    <t>Nefelejcs utca zöldfelület fejlesztés kivitelezése (Jövő7)</t>
  </si>
  <si>
    <t>Jósika utca zöldfelület fejlesztés kivitelezése (healthy street) (Jövő7)</t>
  </si>
  <si>
    <t>Dembinszky utca zöldfelület fejlesztés kivitelezése (healthy street) (Jövő7)</t>
  </si>
  <si>
    <t>Reformáció emlékpark játszótér komplex felújítása (Jövő7)</t>
  </si>
  <si>
    <t>Szabadtér fejlesztési stratégia kialakítása (Jövő7)</t>
  </si>
  <si>
    <t>Térinformaikai fejlesztés</t>
  </si>
  <si>
    <t>Egyéb healthy street felújítások (terveztetés, kivitelezés) (Jövő7)</t>
  </si>
  <si>
    <t>Madách Imre út felújítás (Asbóth utca - Rumbach Sebestyén utca közötti szakasz) (Jövő7)</t>
  </si>
  <si>
    <t>Tivadar utca - Szövetség utca sarok átépítése (Jövő7)</t>
  </si>
  <si>
    <t>Thököly út humanizálása (Jövő7)</t>
  </si>
  <si>
    <t>Miskolctapolca - támfal felújítás</t>
  </si>
  <si>
    <t>Balatonmáriafürdő - szennyvízhálózat felújítása</t>
  </si>
  <si>
    <t>8 darab lakás komfortosítása</t>
  </si>
  <si>
    <t>Kertész utca 32. helyiség rendeltetésszerű használatra való alkalmassá tétele</t>
  </si>
  <si>
    <t xml:space="preserve">Klauzál téri iroda felújítása </t>
  </si>
  <si>
    <t>Damjanich utca 12., Akácfa utca 6. földszint 2-3., Almássy tér 1. és Dohány utca 90. szám alatti ingatlanok energetikai korszerűsítése</t>
  </si>
  <si>
    <t>Csányi utca 8. szám alatti 100% önkormányzati tulajdonú épület felújítása</t>
  </si>
  <si>
    <t>Önkormányzati tulajdonban lévő ingatlanokban elektromos fűtés- és melegvíz előállítására alkalmas rendszerek felújítása (25 db lakás)</t>
  </si>
  <si>
    <t>Csányi utca 10. szám alatti zöldudvar felújítása (Jövő7)</t>
  </si>
  <si>
    <t>Csányi utca 10. szám alatti épület felújítása</t>
  </si>
  <si>
    <t>Csányi utca 10. szám alatti épület vízszigetelés</t>
  </si>
  <si>
    <t>Dob utca 14. szám alatti épület részleges felújítása</t>
  </si>
  <si>
    <t>Kisdiófa utca 8. szám alatti épület homlokzat felújítása</t>
  </si>
  <si>
    <t>Kisdiófa utca 12. szám alatti épület homlokzat felújítása</t>
  </si>
  <si>
    <t>Nefelejcs utca 12. épületfelújítás</t>
  </si>
  <si>
    <t>Péterfy Sándor utca 43. épületfelújítás</t>
  </si>
  <si>
    <t>Tiszta és világos kapualj program indítása (Jövő7)</t>
  </si>
  <si>
    <t>Garay utca 48. épületfelújítás</t>
  </si>
  <si>
    <t>Csányi utca 4. épületfelújítás</t>
  </si>
  <si>
    <t>Klauzál Csarnok nyílászárók korszerűsítése és szigetelése</t>
  </si>
  <si>
    <t>Kizárólagos tulajdonú lakóingatlanok komplex korszerűsítése II. ütem</t>
  </si>
  <si>
    <t xml:space="preserve">Erzsébet körút 6. lift korszerűsítés </t>
  </si>
  <si>
    <t>Erzsébet körút 6. csapadékvíz levezetés cseréje</t>
  </si>
  <si>
    <t>Erzsébet körút 6. kapcsolószekrény felújítása</t>
  </si>
  <si>
    <t>Erzsébet körút 6. belső, udvari nyílászárók üvegfelületeinek cseréje thermo üvegre</t>
  </si>
  <si>
    <t>Erzsébet körút 6. hűtéskorszerűsítés</t>
  </si>
  <si>
    <t>Garay utca 5. tűzjelző berendezés korszerűsítése</t>
  </si>
  <si>
    <t>Erzsébet körút 6.,Garay utca 5. díszkivilágítás korszerűsítése</t>
  </si>
  <si>
    <t>Erzsébet körút 6., Garay utca 5. födémszigetelés</t>
  </si>
  <si>
    <t>Erzsébet körút 6. aszfaltos raktár átépítése</t>
  </si>
  <si>
    <t>Erzsébet körút 6. kerékpártároló kialakítása</t>
  </si>
  <si>
    <t>Peterdy utca 16. Idősellátással összefüggő szolgáltatások telephelye</t>
  </si>
  <si>
    <t>Tűzátjelző rendszer felújítása, korszerűsítése</t>
  </si>
  <si>
    <t>Bischitz Johanna Integrált Humán Szolgáltató Központ összesen  (1+2+…+6)</t>
  </si>
  <si>
    <t>Teljes tetőszigetelés, felújítás</t>
  </si>
  <si>
    <t>Udvar teljeskörű felújítása (Jövő7)</t>
  </si>
  <si>
    <t>Erzsébetvárosi Bóbita Óvoda összesen (1+2)</t>
  </si>
  <si>
    <t>Alsóerdősor utca (Dohány utca - Izabella utca között) forgalomcsillapítás</t>
  </si>
  <si>
    <t>Ingatlanok felújítása</t>
  </si>
  <si>
    <t>Önkormányzati tulajdonú lakások akadálymentesítése</t>
  </si>
  <si>
    <t>Fővárosi Szolidaritási Alap 2022-1 Akadálymentes Erzsébetvárosért pályázat</t>
  </si>
  <si>
    <t>Life Bauhausing Europe pályázat</t>
  </si>
  <si>
    <t>Tetőfelújítás</t>
  </si>
  <si>
    <t>Betáplálás felújítás</t>
  </si>
  <si>
    <t>Villamoshálózat felújítás</t>
  </si>
  <si>
    <t>Légkezelő rendszer teljeskörű felújítása</t>
  </si>
  <si>
    <t>Lövölde tér 7. Mozgáscentrum telephelye</t>
  </si>
  <si>
    <t>Life Bauhausing Europe pályázat összesen (1)</t>
  </si>
  <si>
    <t>Fővárosi Szolidaritási Alap 2022-1 Akadálymentes Erzsébetvárosért pályázat összesen (1)</t>
  </si>
  <si>
    <t>Zöldfelület fejlesztés terveztetése (Lövölde tér, Bethlen Gábor utca, Szenes Hanna park, Janikovszky park, Thököly út) (Jövő7)</t>
  </si>
  <si>
    <t>Ö</t>
  </si>
  <si>
    <t>Erzsébet körút 6. félemeleti helyiségcsoport felújítása</t>
  </si>
  <si>
    <t>Piacüzemeltetési feladatok</t>
  </si>
  <si>
    <t>Útfelújítási feladatok</t>
  </si>
  <si>
    <t>Egyéb feladatok</t>
  </si>
  <si>
    <t>Vagyongazdálkodási feladatok</t>
  </si>
  <si>
    <t>Környezet-egészségügyi feladatok</t>
  </si>
  <si>
    <t>Iroda parkettájának, vizesblokkjának felújítása</t>
  </si>
  <si>
    <t>„Madarak” mozaik restaurálása</t>
  </si>
  <si>
    <t>Róth Miksa Emlékház és Gyűjtemény ólmozott üvegablak restaurálása</t>
  </si>
  <si>
    <t>Nettó
felújítási
előirányzat
módosítás</t>
  </si>
  <si>
    <t>Előzetesen
felszámított
áfa 
előirányzat
 módosítás</t>
  </si>
  <si>
    <t>Felújítás 
összesen
(3+...+6)</t>
  </si>
  <si>
    <t>Eredeti nettó 
felújítási 
előirányzat 
(K71)</t>
  </si>
  <si>
    <t>Eredeti előzetesen 
felszámított 
áfa
(K74)</t>
  </si>
  <si>
    <t>Klauzál tér 7. szám alatti 100% önkormányzati tulajdonú ingatlan homlokzat felújítás</t>
  </si>
  <si>
    <t>Szenes Hanna park szökőkút felújítás</t>
  </si>
  <si>
    <t>Bischitz Johanna Integrált Humán Szolgáltató Központ mindösszesen (1+2+…+5)</t>
  </si>
  <si>
    <t>Fűtésrendszer felújítása</t>
  </si>
  <si>
    <t>Király utca 51. szám alatti üzlethelyiség felújítása</t>
  </si>
  <si>
    <t>Rózsa utca 13. üzlethelyiség felújítása</t>
  </si>
  <si>
    <t>Baross tér 16. udvari pincehelyiség és utcai földszinti helyiség felújítása</t>
  </si>
  <si>
    <t>Nefelejcs utca 45. A/2. életveszélyes elektromos hálózat felújítása</t>
  </si>
  <si>
    <t>Kertész utca 24-28. II. emelet 12. életveszélyes elektromos hálózat felújítása,</t>
  </si>
  <si>
    <t>Dohány utca 45. 1. emelet 18. elektromos hálózat felújítása</t>
  </si>
  <si>
    <t>Klauzál utca 13. földszint 2. elektromos hálózat felújítása</t>
  </si>
  <si>
    <t>Önkormányzati felújítások összesen (1+2+…+59)</t>
  </si>
  <si>
    <t>Dob utca 38. felújítása - bérleti díjba történő beszámítással</t>
  </si>
  <si>
    <t>Kazinczy utca 34. felújítása - bérleti díjba történő beszámítással</t>
  </si>
  <si>
    <t>Dob utca 29. felújítása - bérleti díjba történő beszámítással</t>
  </si>
  <si>
    <t>Thököly út 17. felújítása - bérleti díjba történő beszámítással</t>
  </si>
  <si>
    <t>Klauzál téri Csarnok üzlet felújítása - bérleti díjba történő beszámítással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</si>
</sst>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3" fontId="1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vertical="center" wrapText="1"/>
    </xf>
    <xf numFmtId="3" fontId="1" fillId="0" borderId="5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12" xfId="0" applyNumberFormat="1" applyFont="1" applyFill="1" applyBorder="1" applyAlignment="1">
      <alignment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left" vertical="center" wrapText="1"/>
    </xf>
    <xf numFmtId="3" fontId="1" fillId="0" borderId="11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left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1" fontId="1" fillId="0" borderId="17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1" fontId="1" fillId="0" borderId="20" xfId="0" applyNumberFormat="1" applyFont="1" applyFill="1" applyBorder="1" applyAlignment="1">
      <alignment horizontal="center" vertical="center" wrapText="1"/>
    </xf>
    <xf numFmtId="1" fontId="1" fillId="0" borderId="21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tabSelected="1" view="pageBreakPreview" zoomScale="70" zoomScaleNormal="70" zoomScaleSheetLayoutView="70" workbookViewId="0">
      <pane xSplit="3" ySplit="8" topLeftCell="D129" activePane="bottomRight" state="frozen"/>
      <selection pane="topRight" activeCell="D1" sqref="D1"/>
      <selection pane="bottomLeft" activeCell="A9" sqref="A9"/>
      <selection pane="bottomRight" activeCell="F145" sqref="F145"/>
    </sheetView>
  </sheetViews>
  <sheetFormatPr defaultColWidth="9.140625" defaultRowHeight="18.75" x14ac:dyDescent="0.2"/>
  <cols>
    <col min="1" max="1" width="12" style="4" customWidth="1"/>
    <col min="2" max="2" width="11.28515625" style="6" customWidth="1"/>
    <col min="3" max="3" width="91.85546875" style="12" customWidth="1"/>
    <col min="4" max="4" width="17.42578125" style="4" customWidth="1"/>
    <col min="5" max="8" width="17.42578125" style="8" customWidth="1"/>
    <col min="9" max="9" width="11.5703125" style="8" customWidth="1"/>
    <col min="10" max="11" width="14.7109375" style="6" bestFit="1" customWidth="1"/>
    <col min="12" max="12" width="12" style="6" bestFit="1" customWidth="1"/>
    <col min="13" max="13" width="11.85546875" style="6" bestFit="1" customWidth="1"/>
    <col min="14" max="14" width="14.28515625" style="6" customWidth="1"/>
    <col min="15" max="15" width="12" style="6" customWidth="1"/>
    <col min="16" max="16384" width="9.140625" style="6"/>
  </cols>
  <sheetData>
    <row r="1" spans="1:9" ht="18.75" customHeight="1" x14ac:dyDescent="0.2">
      <c r="A1" s="74" t="s">
        <v>2</v>
      </c>
      <c r="B1" s="74"/>
      <c r="C1" s="74"/>
      <c r="D1" s="74"/>
      <c r="E1" s="74"/>
      <c r="F1" s="74"/>
      <c r="G1" s="74"/>
      <c r="H1" s="74"/>
      <c r="I1" s="74"/>
    </row>
    <row r="2" spans="1:9" ht="18.75" customHeight="1" x14ac:dyDescent="0.2">
      <c r="A2" s="74" t="s">
        <v>36</v>
      </c>
      <c r="B2" s="74"/>
      <c r="C2" s="74"/>
      <c r="D2" s="74"/>
      <c r="E2" s="74"/>
      <c r="F2" s="74"/>
      <c r="G2" s="74"/>
      <c r="H2" s="74"/>
      <c r="I2" s="74"/>
    </row>
    <row r="3" spans="1:9" ht="18.75" customHeight="1" x14ac:dyDescent="0.2">
      <c r="A3" s="2"/>
      <c r="B3" s="2"/>
      <c r="C3" s="2"/>
      <c r="D3" s="2"/>
      <c r="E3" s="20"/>
      <c r="F3" s="2"/>
      <c r="G3" s="2"/>
      <c r="H3" s="2"/>
      <c r="I3" s="2"/>
    </row>
    <row r="4" spans="1:9" ht="19.5" thickBot="1" x14ac:dyDescent="0.25">
      <c r="A4" s="5"/>
      <c r="B4" s="5"/>
      <c r="C4" s="6"/>
      <c r="D4" s="6"/>
      <c r="E4" s="6"/>
      <c r="F4" s="6"/>
      <c r="G4" s="6"/>
      <c r="H4" s="9" t="s">
        <v>0</v>
      </c>
      <c r="I4" s="9"/>
    </row>
    <row r="5" spans="1:9" ht="15.75" customHeight="1" x14ac:dyDescent="0.2">
      <c r="A5" s="75" t="s">
        <v>7</v>
      </c>
      <c r="B5" s="80" t="s">
        <v>13</v>
      </c>
      <c r="C5" s="78" t="s">
        <v>1</v>
      </c>
      <c r="D5" s="80" t="s">
        <v>131</v>
      </c>
      <c r="E5" s="80" t="s">
        <v>132</v>
      </c>
      <c r="F5" s="80" t="s">
        <v>128</v>
      </c>
      <c r="G5" s="80" t="s">
        <v>129</v>
      </c>
      <c r="H5" s="80" t="s">
        <v>130</v>
      </c>
      <c r="I5" s="83" t="s">
        <v>3</v>
      </c>
    </row>
    <row r="6" spans="1:9" x14ac:dyDescent="0.2">
      <c r="A6" s="76"/>
      <c r="B6" s="81"/>
      <c r="C6" s="74"/>
      <c r="D6" s="81"/>
      <c r="E6" s="81"/>
      <c r="F6" s="81"/>
      <c r="G6" s="81"/>
      <c r="H6" s="81"/>
      <c r="I6" s="84"/>
    </row>
    <row r="7" spans="1:9" ht="51.75" customHeight="1" x14ac:dyDescent="0.2">
      <c r="A7" s="76"/>
      <c r="B7" s="81"/>
      <c r="C7" s="74"/>
      <c r="D7" s="81"/>
      <c r="E7" s="81"/>
      <c r="F7" s="81"/>
      <c r="G7" s="81"/>
      <c r="H7" s="81"/>
      <c r="I7" s="84"/>
    </row>
    <row r="8" spans="1:9" ht="20.25" customHeight="1" x14ac:dyDescent="0.2">
      <c r="A8" s="77"/>
      <c r="B8" s="82"/>
      <c r="C8" s="79"/>
      <c r="D8" s="82"/>
      <c r="E8" s="82"/>
      <c r="F8" s="82"/>
      <c r="G8" s="82"/>
      <c r="H8" s="82"/>
      <c r="I8" s="85"/>
    </row>
    <row r="9" spans="1:9" x14ac:dyDescent="0.2">
      <c r="A9" s="48">
        <v>1</v>
      </c>
      <c r="B9" s="25"/>
      <c r="C9" s="60">
        <v>2</v>
      </c>
      <c r="D9" s="25">
        <v>3</v>
      </c>
      <c r="E9" s="25">
        <v>4</v>
      </c>
      <c r="F9" s="25">
        <v>5</v>
      </c>
      <c r="G9" s="25">
        <v>6</v>
      </c>
      <c r="H9" s="25">
        <v>7</v>
      </c>
      <c r="I9" s="35">
        <v>8</v>
      </c>
    </row>
    <row r="10" spans="1:9" ht="23.25" customHeight="1" x14ac:dyDescent="0.2">
      <c r="A10" s="49">
        <v>1101</v>
      </c>
      <c r="B10" s="26"/>
      <c r="C10" s="61" t="s">
        <v>24</v>
      </c>
      <c r="D10" s="26"/>
      <c r="E10" s="26"/>
      <c r="F10" s="26"/>
      <c r="G10" s="26"/>
      <c r="H10" s="26"/>
      <c r="I10" s="36"/>
    </row>
    <row r="11" spans="1:9" s="17" customFormat="1" ht="30.75" customHeight="1" x14ac:dyDescent="0.2">
      <c r="A11" s="50"/>
      <c r="B11" s="67"/>
      <c r="C11" s="17" t="s">
        <v>99</v>
      </c>
      <c r="D11" s="27"/>
      <c r="E11" s="27"/>
      <c r="F11" s="27"/>
      <c r="G11" s="27"/>
      <c r="H11" s="27"/>
      <c r="I11" s="37"/>
    </row>
    <row r="12" spans="1:9" ht="30.75" customHeight="1" x14ac:dyDescent="0.2">
      <c r="A12" s="51"/>
      <c r="B12" s="26">
        <v>1</v>
      </c>
      <c r="C12" s="6" t="s">
        <v>110</v>
      </c>
      <c r="D12" s="28">
        <v>14483</v>
      </c>
      <c r="E12" s="28">
        <v>3910</v>
      </c>
      <c r="F12" s="28"/>
      <c r="G12" s="28"/>
      <c r="H12" s="28">
        <f>SUM(D12:G12)</f>
        <v>18393</v>
      </c>
      <c r="I12" s="36" t="s">
        <v>26</v>
      </c>
    </row>
    <row r="13" spans="1:9" ht="30.75" customHeight="1" x14ac:dyDescent="0.2">
      <c r="A13" s="51"/>
      <c r="B13" s="26">
        <v>2</v>
      </c>
      <c r="C13" s="6" t="s">
        <v>111</v>
      </c>
      <c r="D13" s="28">
        <v>245</v>
      </c>
      <c r="E13" s="28">
        <v>66</v>
      </c>
      <c r="F13" s="28"/>
      <c r="G13" s="28"/>
      <c r="H13" s="28">
        <f t="shared" ref="H13:H17" si="0">SUM(D13:G13)</f>
        <v>311</v>
      </c>
      <c r="I13" s="36" t="s">
        <v>26</v>
      </c>
    </row>
    <row r="14" spans="1:9" ht="30.75" customHeight="1" x14ac:dyDescent="0.2">
      <c r="A14" s="51"/>
      <c r="B14" s="26">
        <v>3</v>
      </c>
      <c r="C14" s="6" t="s">
        <v>112</v>
      </c>
      <c r="D14" s="28">
        <v>7738</v>
      </c>
      <c r="E14" s="28">
        <v>2089</v>
      </c>
      <c r="F14" s="28"/>
      <c r="G14" s="28"/>
      <c r="H14" s="28">
        <f t="shared" si="0"/>
        <v>9827</v>
      </c>
      <c r="I14" s="36" t="s">
        <v>26</v>
      </c>
    </row>
    <row r="15" spans="1:9" ht="18.75" customHeight="1" x14ac:dyDescent="0.2">
      <c r="A15" s="51"/>
      <c r="B15" s="26"/>
      <c r="C15" s="17" t="s">
        <v>114</v>
      </c>
      <c r="D15" s="28"/>
      <c r="E15" s="28"/>
      <c r="F15" s="28"/>
      <c r="G15" s="28"/>
      <c r="H15" s="28"/>
      <c r="I15" s="36"/>
    </row>
    <row r="16" spans="1:9" ht="30.75" customHeight="1" x14ac:dyDescent="0.2">
      <c r="A16" s="51"/>
      <c r="B16" s="26">
        <v>4</v>
      </c>
      <c r="C16" s="6" t="s">
        <v>113</v>
      </c>
      <c r="D16" s="28">
        <v>315</v>
      </c>
      <c r="E16" s="28">
        <v>85</v>
      </c>
      <c r="F16" s="28"/>
      <c r="G16" s="28"/>
      <c r="H16" s="28">
        <f t="shared" ref="H16" si="1">SUM(D16:G16)</f>
        <v>400</v>
      </c>
      <c r="I16" s="36" t="s">
        <v>26</v>
      </c>
    </row>
    <row r="17" spans="1:12" ht="30.75" customHeight="1" thickBot="1" x14ac:dyDescent="0.25">
      <c r="A17" s="51"/>
      <c r="B17" s="26">
        <v>5</v>
      </c>
      <c r="C17" s="6" t="s">
        <v>136</v>
      </c>
      <c r="D17" s="28"/>
      <c r="E17" s="28"/>
      <c r="F17" s="28">
        <v>5691</v>
      </c>
      <c r="G17" s="28">
        <v>1536</v>
      </c>
      <c r="H17" s="28">
        <f t="shared" si="0"/>
        <v>7227</v>
      </c>
      <c r="I17" s="36" t="s">
        <v>26</v>
      </c>
    </row>
    <row r="18" spans="1:12" s="4" customFormat="1" ht="30.75" customHeight="1" thickBot="1" x14ac:dyDescent="0.25">
      <c r="A18" s="52">
        <v>1101</v>
      </c>
      <c r="B18" s="68"/>
      <c r="C18" s="15" t="s">
        <v>135</v>
      </c>
      <c r="D18" s="29">
        <f>SUM(D12:D17)</f>
        <v>22781</v>
      </c>
      <c r="E18" s="29">
        <f>SUM(E12:E17)</f>
        <v>6150</v>
      </c>
      <c r="F18" s="29">
        <f>SUM(F12:F17)</f>
        <v>5691</v>
      </c>
      <c r="G18" s="29">
        <f>SUM(G12:G17)</f>
        <v>1536</v>
      </c>
      <c r="H18" s="29">
        <f>SUM(H12:H17)</f>
        <v>36158</v>
      </c>
      <c r="I18" s="38"/>
      <c r="J18" s="6"/>
      <c r="K18" s="6"/>
      <c r="L18" s="6"/>
    </row>
    <row r="19" spans="1:12" s="4" customFormat="1" ht="30.75" customHeight="1" x14ac:dyDescent="0.2">
      <c r="A19" s="49">
        <v>5101</v>
      </c>
      <c r="B19" s="69"/>
      <c r="C19" s="61" t="s">
        <v>14</v>
      </c>
      <c r="D19" s="30"/>
      <c r="E19" s="30"/>
      <c r="F19" s="30"/>
      <c r="G19" s="30"/>
      <c r="H19" s="30"/>
      <c r="I19" s="39"/>
      <c r="J19" s="8"/>
    </row>
    <row r="20" spans="1:12" ht="30.75" customHeight="1" x14ac:dyDescent="0.2">
      <c r="A20" s="51"/>
      <c r="B20" s="26">
        <v>1</v>
      </c>
      <c r="C20" s="6" t="s">
        <v>52</v>
      </c>
      <c r="D20" s="28">
        <v>11811</v>
      </c>
      <c r="E20" s="28">
        <v>3189</v>
      </c>
      <c r="F20" s="28">
        <v>-11811</v>
      </c>
      <c r="G20" s="28">
        <v>-3189</v>
      </c>
      <c r="H20" s="28">
        <f t="shared" ref="H20:H32" si="2">SUM(D20:G20)</f>
        <v>0</v>
      </c>
      <c r="I20" s="36" t="s">
        <v>26</v>
      </c>
    </row>
    <row r="21" spans="1:12" ht="30.75" customHeight="1" x14ac:dyDescent="0.2">
      <c r="A21" s="51"/>
      <c r="B21" s="26">
        <v>2</v>
      </c>
      <c r="C21" s="6" t="s">
        <v>53</v>
      </c>
      <c r="D21" s="28">
        <v>11811</v>
      </c>
      <c r="E21" s="28">
        <v>3189</v>
      </c>
      <c r="F21" s="28"/>
      <c r="G21" s="28"/>
      <c r="H21" s="28">
        <f t="shared" si="2"/>
        <v>15000</v>
      </c>
      <c r="I21" s="36" t="s">
        <v>26</v>
      </c>
    </row>
    <row r="22" spans="1:12" ht="30.75" customHeight="1" x14ac:dyDescent="0.2">
      <c r="A22" s="51"/>
      <c r="B22" s="26">
        <v>3</v>
      </c>
      <c r="C22" s="6" t="s">
        <v>89</v>
      </c>
      <c r="D22" s="28">
        <v>4500</v>
      </c>
      <c r="E22" s="28">
        <v>1215</v>
      </c>
      <c r="F22" s="28"/>
      <c r="G22" s="28"/>
      <c r="H22" s="28">
        <f t="shared" si="2"/>
        <v>5715</v>
      </c>
      <c r="I22" s="36" t="s">
        <v>26</v>
      </c>
    </row>
    <row r="23" spans="1:12" ht="30.75" customHeight="1" x14ac:dyDescent="0.2">
      <c r="A23" s="51"/>
      <c r="B23" s="26">
        <v>4</v>
      </c>
      <c r="C23" s="6" t="s">
        <v>90</v>
      </c>
      <c r="D23" s="28">
        <v>7000</v>
      </c>
      <c r="E23" s="28">
        <v>1890</v>
      </c>
      <c r="F23" s="28"/>
      <c r="G23" s="28"/>
      <c r="H23" s="28">
        <f t="shared" si="2"/>
        <v>8890</v>
      </c>
      <c r="I23" s="36" t="s">
        <v>26</v>
      </c>
    </row>
    <row r="24" spans="1:12" ht="30.75" customHeight="1" x14ac:dyDescent="0.2">
      <c r="A24" s="51"/>
      <c r="B24" s="26">
        <v>5</v>
      </c>
      <c r="C24" s="6" t="s">
        <v>91</v>
      </c>
      <c r="D24" s="28">
        <v>12000</v>
      </c>
      <c r="E24" s="28">
        <v>3240</v>
      </c>
      <c r="F24" s="28"/>
      <c r="G24" s="28"/>
      <c r="H24" s="28">
        <f t="shared" si="2"/>
        <v>15240</v>
      </c>
      <c r="I24" s="36" t="s">
        <v>26</v>
      </c>
    </row>
    <row r="25" spans="1:12" ht="30.75" customHeight="1" x14ac:dyDescent="0.2">
      <c r="A25" s="51"/>
      <c r="B25" s="26">
        <v>6</v>
      </c>
      <c r="C25" s="6" t="s">
        <v>93</v>
      </c>
      <c r="D25" s="28">
        <v>5000</v>
      </c>
      <c r="E25" s="28">
        <v>1350</v>
      </c>
      <c r="F25" s="28"/>
      <c r="G25" s="28"/>
      <c r="H25" s="28">
        <f t="shared" si="2"/>
        <v>6350</v>
      </c>
      <c r="I25" s="36" t="s">
        <v>26</v>
      </c>
    </row>
    <row r="26" spans="1:12" ht="30.75" customHeight="1" x14ac:dyDescent="0.2">
      <c r="A26" s="51"/>
      <c r="B26" s="26">
        <v>7</v>
      </c>
      <c r="C26" s="6" t="s">
        <v>94</v>
      </c>
      <c r="D26" s="28">
        <v>4000</v>
      </c>
      <c r="E26" s="28">
        <v>1080</v>
      </c>
      <c r="F26" s="28"/>
      <c r="G26" s="28"/>
      <c r="H26" s="28">
        <f t="shared" si="2"/>
        <v>5080</v>
      </c>
      <c r="I26" s="36" t="s">
        <v>26</v>
      </c>
    </row>
    <row r="27" spans="1:12" ht="30.75" customHeight="1" x14ac:dyDescent="0.2">
      <c r="A27" s="51"/>
      <c r="B27" s="26">
        <v>8</v>
      </c>
      <c r="C27" s="6" t="s">
        <v>97</v>
      </c>
      <c r="D27" s="28">
        <v>5500</v>
      </c>
      <c r="E27" s="28">
        <v>1485</v>
      </c>
      <c r="F27" s="28"/>
      <c r="G27" s="28"/>
      <c r="H27" s="28">
        <f t="shared" si="2"/>
        <v>6985</v>
      </c>
      <c r="I27" s="36" t="s">
        <v>26</v>
      </c>
    </row>
    <row r="28" spans="1:12" ht="30.75" customHeight="1" x14ac:dyDescent="0.2">
      <c r="A28" s="51"/>
      <c r="B28" s="26">
        <v>9</v>
      </c>
      <c r="C28" s="6" t="s">
        <v>119</v>
      </c>
      <c r="D28" s="28">
        <v>12000</v>
      </c>
      <c r="E28" s="28">
        <v>3240</v>
      </c>
      <c r="F28" s="28"/>
      <c r="G28" s="28"/>
      <c r="H28" s="28">
        <f t="shared" si="2"/>
        <v>15240</v>
      </c>
      <c r="I28" s="36" t="s">
        <v>26</v>
      </c>
    </row>
    <row r="29" spans="1:12" ht="30.75" customHeight="1" x14ac:dyDescent="0.2">
      <c r="A29" s="51"/>
      <c r="B29" s="26">
        <v>10</v>
      </c>
      <c r="C29" s="6" t="s">
        <v>95</v>
      </c>
      <c r="D29" s="28">
        <v>4000</v>
      </c>
      <c r="E29" s="28">
        <v>1080</v>
      </c>
      <c r="F29" s="28"/>
      <c r="G29" s="28"/>
      <c r="H29" s="28">
        <f t="shared" si="2"/>
        <v>5080</v>
      </c>
      <c r="I29" s="36" t="s">
        <v>26</v>
      </c>
    </row>
    <row r="30" spans="1:12" ht="30.75" customHeight="1" x14ac:dyDescent="0.2">
      <c r="A30" s="51"/>
      <c r="B30" s="26">
        <v>11</v>
      </c>
      <c r="C30" s="6" t="s">
        <v>92</v>
      </c>
      <c r="D30" s="28">
        <v>12000</v>
      </c>
      <c r="E30" s="28">
        <v>3240</v>
      </c>
      <c r="F30" s="28">
        <v>-472</v>
      </c>
      <c r="G30" s="28">
        <v>-128</v>
      </c>
      <c r="H30" s="28">
        <f t="shared" si="2"/>
        <v>14640</v>
      </c>
      <c r="I30" s="36" t="s">
        <v>26</v>
      </c>
    </row>
    <row r="31" spans="1:12" ht="30.75" customHeight="1" x14ac:dyDescent="0.2">
      <c r="A31" s="51"/>
      <c r="B31" s="26">
        <v>12</v>
      </c>
      <c r="C31" s="6" t="s">
        <v>96</v>
      </c>
      <c r="D31" s="28">
        <v>7000</v>
      </c>
      <c r="E31" s="28">
        <v>1890</v>
      </c>
      <c r="F31" s="28"/>
      <c r="G31" s="28"/>
      <c r="H31" s="28">
        <f t="shared" si="2"/>
        <v>8890</v>
      </c>
      <c r="I31" s="36" t="s">
        <v>26</v>
      </c>
    </row>
    <row r="32" spans="1:12" ht="30.75" customHeight="1" thickBot="1" x14ac:dyDescent="0.25">
      <c r="A32" s="51"/>
      <c r="B32" s="26">
        <v>13</v>
      </c>
      <c r="C32" s="6" t="s">
        <v>98</v>
      </c>
      <c r="D32" s="28">
        <v>4000</v>
      </c>
      <c r="E32" s="28">
        <v>1080</v>
      </c>
      <c r="F32" s="28"/>
      <c r="G32" s="28"/>
      <c r="H32" s="28">
        <f t="shared" si="2"/>
        <v>5080</v>
      </c>
      <c r="I32" s="36" t="s">
        <v>26</v>
      </c>
    </row>
    <row r="33" spans="1:12" s="4" customFormat="1" ht="30.75" customHeight="1" thickBot="1" x14ac:dyDescent="0.25">
      <c r="A33" s="52">
        <v>5101</v>
      </c>
      <c r="B33" s="68"/>
      <c r="C33" s="15" t="s">
        <v>54</v>
      </c>
      <c r="D33" s="29">
        <f>SUM(D20:D32)</f>
        <v>100622</v>
      </c>
      <c r="E33" s="29">
        <f>SUM(E20:E32)</f>
        <v>27168</v>
      </c>
      <c r="F33" s="29">
        <f>SUM(F20:F32)</f>
        <v>-12283</v>
      </c>
      <c r="G33" s="29">
        <f>SUM(G20:G32)</f>
        <v>-3317</v>
      </c>
      <c r="H33" s="29">
        <f>SUM(H20:H32)</f>
        <v>112190</v>
      </c>
      <c r="I33" s="40"/>
      <c r="J33" s="6"/>
      <c r="K33" s="6"/>
      <c r="L33" s="6"/>
    </row>
    <row r="34" spans="1:12" s="14" customFormat="1" ht="30.75" customHeight="1" x14ac:dyDescent="0.2">
      <c r="A34" s="49">
        <v>6301</v>
      </c>
      <c r="B34" s="69"/>
      <c r="C34" s="61" t="s">
        <v>23</v>
      </c>
      <c r="D34" s="31"/>
      <c r="E34" s="31"/>
      <c r="F34" s="31"/>
      <c r="G34" s="31"/>
      <c r="H34" s="31"/>
      <c r="I34" s="41"/>
      <c r="J34" s="21"/>
    </row>
    <row r="35" spans="1:12" ht="30.75" customHeight="1" x14ac:dyDescent="0.2">
      <c r="A35" s="53"/>
      <c r="B35" s="69"/>
      <c r="C35" s="61" t="s">
        <v>24</v>
      </c>
      <c r="D35" s="32"/>
      <c r="E35" s="32"/>
      <c r="F35" s="32"/>
      <c r="G35" s="32"/>
      <c r="H35" s="32"/>
      <c r="I35" s="42"/>
    </row>
    <row r="36" spans="1:12" ht="30.75" customHeight="1" x14ac:dyDescent="0.2">
      <c r="A36" s="53"/>
      <c r="B36" s="67" t="s">
        <v>25</v>
      </c>
      <c r="C36" s="62" t="s">
        <v>99</v>
      </c>
      <c r="D36" s="28"/>
      <c r="E36" s="28"/>
      <c r="F36" s="28"/>
      <c r="G36" s="28"/>
      <c r="H36" s="28"/>
      <c r="I36" s="36"/>
    </row>
    <row r="37" spans="1:12" ht="30.75" customHeight="1" x14ac:dyDescent="0.2">
      <c r="A37" s="53"/>
      <c r="B37" s="26">
        <v>1</v>
      </c>
      <c r="C37" s="63" t="s">
        <v>47</v>
      </c>
      <c r="D37" s="28">
        <v>27559</v>
      </c>
      <c r="E37" s="28">
        <v>7441</v>
      </c>
      <c r="F37" s="28"/>
      <c r="G37" s="28"/>
      <c r="H37" s="28">
        <f t="shared" ref="H37:H43" si="3">SUM(D37:G37)</f>
        <v>35000</v>
      </c>
      <c r="I37" s="36" t="s">
        <v>26</v>
      </c>
    </row>
    <row r="38" spans="1:12" ht="30.75" customHeight="1" x14ac:dyDescent="0.2">
      <c r="A38" s="53"/>
      <c r="B38" s="26">
        <v>2</v>
      </c>
      <c r="C38" s="63" t="s">
        <v>48</v>
      </c>
      <c r="D38" s="28">
        <v>7631</v>
      </c>
      <c r="E38" s="28">
        <v>2060</v>
      </c>
      <c r="F38" s="28"/>
      <c r="G38" s="28"/>
      <c r="H38" s="28">
        <f t="shared" si="3"/>
        <v>9691</v>
      </c>
      <c r="I38" s="36" t="s">
        <v>26</v>
      </c>
    </row>
    <row r="39" spans="1:12" ht="30.75" customHeight="1" thickBot="1" x14ac:dyDescent="0.25">
      <c r="A39" s="53"/>
      <c r="B39" s="26">
        <v>3</v>
      </c>
      <c r="C39" s="63" t="s">
        <v>100</v>
      </c>
      <c r="D39" s="28">
        <v>4996</v>
      </c>
      <c r="E39" s="28">
        <v>1349</v>
      </c>
      <c r="F39" s="28"/>
      <c r="G39" s="28"/>
      <c r="H39" s="28">
        <f t="shared" si="3"/>
        <v>6345</v>
      </c>
      <c r="I39" s="36" t="s">
        <v>26</v>
      </c>
    </row>
    <row r="40" spans="1:12" s="7" customFormat="1" ht="30.75" customHeight="1" thickBot="1" x14ac:dyDescent="0.25">
      <c r="A40" s="53"/>
      <c r="B40" s="67" t="s">
        <v>27</v>
      </c>
      <c r="C40" s="62" t="s">
        <v>49</v>
      </c>
      <c r="D40" s="28"/>
      <c r="E40" s="28"/>
      <c r="F40" s="28"/>
      <c r="G40" s="28"/>
      <c r="H40" s="28">
        <f t="shared" si="3"/>
        <v>0</v>
      </c>
      <c r="I40" s="36"/>
      <c r="J40" s="22"/>
    </row>
    <row r="41" spans="1:12" s="4" customFormat="1" ht="30.75" customHeight="1" x14ac:dyDescent="0.2">
      <c r="A41" s="53"/>
      <c r="B41" s="26">
        <v>4</v>
      </c>
      <c r="C41" s="63" t="s">
        <v>50</v>
      </c>
      <c r="D41" s="28">
        <v>19239</v>
      </c>
      <c r="E41" s="28">
        <v>5195</v>
      </c>
      <c r="F41" s="28"/>
      <c r="G41" s="28"/>
      <c r="H41" s="28">
        <f t="shared" si="3"/>
        <v>24434</v>
      </c>
      <c r="I41" s="36" t="s">
        <v>26</v>
      </c>
      <c r="J41" s="8"/>
    </row>
    <row r="42" spans="1:12" s="4" customFormat="1" ht="30.75" customHeight="1" x14ac:dyDescent="0.2">
      <c r="A42" s="53"/>
      <c r="B42" s="26">
        <v>5</v>
      </c>
      <c r="C42" s="63" t="s">
        <v>48</v>
      </c>
      <c r="D42" s="28">
        <v>8981</v>
      </c>
      <c r="E42" s="28">
        <v>2425</v>
      </c>
      <c r="F42" s="28"/>
      <c r="G42" s="28"/>
      <c r="H42" s="28">
        <f t="shared" si="3"/>
        <v>11406</v>
      </c>
      <c r="I42" s="36" t="s">
        <v>26</v>
      </c>
      <c r="J42" s="8"/>
    </row>
    <row r="43" spans="1:12" s="4" customFormat="1" ht="30.75" customHeight="1" thickBot="1" x14ac:dyDescent="0.25">
      <c r="A43" s="53"/>
      <c r="B43" s="26">
        <v>6</v>
      </c>
      <c r="C43" s="63" t="s">
        <v>51</v>
      </c>
      <c r="D43" s="28">
        <v>2739</v>
      </c>
      <c r="E43" s="28">
        <v>740</v>
      </c>
      <c r="F43" s="28"/>
      <c r="G43" s="28"/>
      <c r="H43" s="28">
        <f t="shared" si="3"/>
        <v>3479</v>
      </c>
      <c r="I43" s="36" t="s">
        <v>26</v>
      </c>
      <c r="J43" s="8"/>
    </row>
    <row r="44" spans="1:12" s="15" customFormat="1" ht="30.75" customHeight="1" thickBot="1" x14ac:dyDescent="0.25">
      <c r="A44" s="54"/>
      <c r="B44" s="68" t="s">
        <v>5</v>
      </c>
      <c r="C44" s="64" t="s">
        <v>101</v>
      </c>
      <c r="D44" s="33">
        <f>SUM(D37:D43)</f>
        <v>71145</v>
      </c>
      <c r="E44" s="33">
        <f>SUM(E37:E43)</f>
        <v>19210</v>
      </c>
      <c r="F44" s="33">
        <f>SUM(F37:F43)</f>
        <v>0</v>
      </c>
      <c r="G44" s="33">
        <f>SUM(G37:G43)</f>
        <v>0</v>
      </c>
      <c r="H44" s="33">
        <f>SUM(H37:H43)</f>
        <v>90355</v>
      </c>
      <c r="I44" s="43"/>
    </row>
    <row r="45" spans="1:12" s="1" customFormat="1" ht="30.75" customHeight="1" x14ac:dyDescent="0.2">
      <c r="A45" s="55"/>
      <c r="B45" s="69"/>
      <c r="C45" s="61" t="s">
        <v>37</v>
      </c>
      <c r="D45" s="3"/>
      <c r="E45" s="3"/>
      <c r="F45" s="3"/>
      <c r="G45" s="3"/>
      <c r="H45" s="3"/>
      <c r="I45" s="44"/>
    </row>
    <row r="46" spans="1:12" s="1" customFormat="1" ht="30.75" customHeight="1" x14ac:dyDescent="0.2">
      <c r="A46" s="55"/>
      <c r="B46" s="26">
        <v>1</v>
      </c>
      <c r="C46" s="63" t="s">
        <v>38</v>
      </c>
      <c r="D46" s="4">
        <v>3150</v>
      </c>
      <c r="E46" s="4">
        <v>850</v>
      </c>
      <c r="F46" s="4"/>
      <c r="G46" s="4"/>
      <c r="H46" s="28">
        <f t="shared" ref="H46:H48" si="4">SUM(D46:G46)</f>
        <v>4000</v>
      </c>
      <c r="I46" s="36" t="s">
        <v>26</v>
      </c>
    </row>
    <row r="47" spans="1:12" s="1" customFormat="1" ht="30.75" customHeight="1" x14ac:dyDescent="0.2">
      <c r="A47" s="55"/>
      <c r="B47" s="26">
        <v>2</v>
      </c>
      <c r="C47" s="63" t="s">
        <v>39</v>
      </c>
      <c r="D47" s="4">
        <v>1575</v>
      </c>
      <c r="E47" s="4">
        <v>425</v>
      </c>
      <c r="F47" s="4"/>
      <c r="G47" s="4"/>
      <c r="H47" s="28">
        <f t="shared" si="4"/>
        <v>2000</v>
      </c>
      <c r="I47" s="36" t="s">
        <v>26</v>
      </c>
    </row>
    <row r="48" spans="1:12" s="1" customFormat="1" ht="30.75" customHeight="1" thickBot="1" x14ac:dyDescent="0.25">
      <c r="A48" s="55"/>
      <c r="B48" s="26">
        <v>3</v>
      </c>
      <c r="C48" s="63" t="s">
        <v>40</v>
      </c>
      <c r="D48" s="4">
        <v>1339</v>
      </c>
      <c r="E48" s="4">
        <v>361</v>
      </c>
      <c r="F48" s="4"/>
      <c r="G48" s="4"/>
      <c r="H48" s="28">
        <f t="shared" si="4"/>
        <v>1700</v>
      </c>
      <c r="I48" s="36" t="s">
        <v>26</v>
      </c>
    </row>
    <row r="49" spans="1:10" s="1" customFormat="1" ht="30.75" customHeight="1" thickBot="1" x14ac:dyDescent="0.25">
      <c r="A49" s="54"/>
      <c r="B49" s="68" t="s">
        <v>4</v>
      </c>
      <c r="C49" s="64" t="s">
        <v>41</v>
      </c>
      <c r="D49" s="33">
        <f>SUM(D46:D48)</f>
        <v>6064</v>
      </c>
      <c r="E49" s="33">
        <f>SUM(E46:E48)</f>
        <v>1636</v>
      </c>
      <c r="F49" s="33">
        <f>SUM(F46:F48)</f>
        <v>0</v>
      </c>
      <c r="G49" s="33">
        <f>SUM(G46:G48)</f>
        <v>0</v>
      </c>
      <c r="H49" s="33">
        <f>SUM(H46:H48)</f>
        <v>7700</v>
      </c>
      <c r="I49" s="43"/>
    </row>
    <row r="50" spans="1:10" s="7" customFormat="1" ht="30.75" customHeight="1" thickBot="1" x14ac:dyDescent="0.25">
      <c r="A50" s="55"/>
      <c r="B50" s="69"/>
      <c r="C50" s="61" t="s">
        <v>9</v>
      </c>
      <c r="D50" s="28"/>
      <c r="E50" s="28"/>
      <c r="F50" s="28"/>
      <c r="G50" s="28"/>
      <c r="H50" s="4"/>
      <c r="I50" s="36"/>
      <c r="J50" s="22"/>
    </row>
    <row r="51" spans="1:10" ht="30.75" customHeight="1" thickBot="1" x14ac:dyDescent="0.25">
      <c r="A51" s="55"/>
      <c r="B51" s="26">
        <v>1</v>
      </c>
      <c r="C51" s="63" t="s">
        <v>42</v>
      </c>
      <c r="D51" s="28">
        <v>3937</v>
      </c>
      <c r="E51" s="28">
        <v>1063</v>
      </c>
      <c r="F51" s="28"/>
      <c r="G51" s="28"/>
      <c r="H51" s="28">
        <f t="shared" ref="H51" si="5">SUM(D51:G51)</f>
        <v>5000</v>
      </c>
      <c r="I51" s="36" t="s">
        <v>26</v>
      </c>
    </row>
    <row r="52" spans="1:10" s="1" customFormat="1" ht="30.75" customHeight="1" thickBot="1" x14ac:dyDescent="0.25">
      <c r="A52" s="54"/>
      <c r="B52" s="68" t="s">
        <v>6</v>
      </c>
      <c r="C52" s="64" t="s">
        <v>33</v>
      </c>
      <c r="D52" s="33">
        <f>SUM(D51)</f>
        <v>3937</v>
      </c>
      <c r="E52" s="33">
        <f>SUM(E51)</f>
        <v>1063</v>
      </c>
      <c r="F52" s="33">
        <f>SUM(F51)</f>
        <v>0</v>
      </c>
      <c r="G52" s="33">
        <f>SUM(G51)</f>
        <v>0</v>
      </c>
      <c r="H52" s="33">
        <f>SUM(H51)</f>
        <v>5000</v>
      </c>
      <c r="I52" s="43"/>
    </row>
    <row r="53" spans="1:10" s="1" customFormat="1" ht="30.75" customHeight="1" x14ac:dyDescent="0.2">
      <c r="A53" s="55"/>
      <c r="B53" s="69"/>
      <c r="C53" s="61" t="s">
        <v>43</v>
      </c>
      <c r="D53" s="3"/>
      <c r="E53" s="3"/>
      <c r="F53" s="3"/>
      <c r="G53" s="3"/>
      <c r="H53" s="3"/>
      <c r="I53" s="44"/>
    </row>
    <row r="54" spans="1:10" s="1" customFormat="1" ht="30.75" customHeight="1" thickBot="1" x14ac:dyDescent="0.25">
      <c r="A54" s="55"/>
      <c r="B54" s="26">
        <v>1</v>
      </c>
      <c r="C54" s="63" t="s">
        <v>45</v>
      </c>
      <c r="D54" s="4">
        <v>2756</v>
      </c>
      <c r="E54" s="4">
        <v>744</v>
      </c>
      <c r="F54" s="4"/>
      <c r="G54" s="4"/>
      <c r="H54" s="28">
        <f t="shared" ref="H54" si="6">SUM(D54:G54)</f>
        <v>3500</v>
      </c>
      <c r="I54" s="36" t="s">
        <v>26</v>
      </c>
    </row>
    <row r="55" spans="1:10" s="1" customFormat="1" ht="30.75" customHeight="1" thickBot="1" x14ac:dyDescent="0.25">
      <c r="A55" s="54"/>
      <c r="B55" s="68" t="s">
        <v>28</v>
      </c>
      <c r="C55" s="64" t="s">
        <v>44</v>
      </c>
      <c r="D55" s="33">
        <f>SUM(D54)</f>
        <v>2756</v>
      </c>
      <c r="E55" s="33">
        <f>SUM(E54)</f>
        <v>744</v>
      </c>
      <c r="F55" s="33">
        <f>SUM(F54)</f>
        <v>0</v>
      </c>
      <c r="G55" s="33">
        <f>SUM(G54)</f>
        <v>0</v>
      </c>
      <c r="H55" s="33">
        <f>SUM(H54)</f>
        <v>3500</v>
      </c>
      <c r="I55" s="43"/>
    </row>
    <row r="56" spans="1:10" s="18" customFormat="1" ht="30.75" customHeight="1" thickBot="1" x14ac:dyDescent="0.25">
      <c r="A56" s="56"/>
      <c r="B56" s="70"/>
      <c r="C56" s="65" t="s">
        <v>10</v>
      </c>
      <c r="D56" s="34"/>
      <c r="E56" s="34"/>
      <c r="F56" s="34"/>
      <c r="G56" s="34"/>
      <c r="H56" s="47"/>
      <c r="I56" s="45"/>
    </row>
    <row r="57" spans="1:10" ht="30.75" customHeight="1" x14ac:dyDescent="0.2">
      <c r="A57" s="55"/>
      <c r="B57" s="26">
        <v>1</v>
      </c>
      <c r="C57" s="6" t="s">
        <v>125</v>
      </c>
      <c r="D57" s="28">
        <v>787</v>
      </c>
      <c r="E57" s="28">
        <v>213</v>
      </c>
      <c r="F57" s="28"/>
      <c r="G57" s="28"/>
      <c r="H57" s="28">
        <f t="shared" ref="H57:H58" si="7">SUM(D57:G57)</f>
        <v>1000</v>
      </c>
      <c r="I57" s="36" t="s">
        <v>26</v>
      </c>
    </row>
    <row r="58" spans="1:10" ht="30.75" customHeight="1" thickBot="1" x14ac:dyDescent="0.25">
      <c r="A58" s="55"/>
      <c r="B58" s="26">
        <v>2</v>
      </c>
      <c r="C58" s="18" t="s">
        <v>103</v>
      </c>
      <c r="D58" s="28">
        <v>55118</v>
      </c>
      <c r="E58" s="28">
        <v>14882</v>
      </c>
      <c r="F58" s="28"/>
      <c r="G58" s="28"/>
      <c r="H58" s="28">
        <f t="shared" si="7"/>
        <v>70000</v>
      </c>
      <c r="I58" s="36" t="s">
        <v>26</v>
      </c>
    </row>
    <row r="59" spans="1:10" s="1" customFormat="1" ht="30.75" customHeight="1" thickBot="1" x14ac:dyDescent="0.25">
      <c r="A59" s="54"/>
      <c r="B59" s="68" t="s">
        <v>29</v>
      </c>
      <c r="C59" s="64" t="s">
        <v>104</v>
      </c>
      <c r="D59" s="33">
        <f>SUM(D57:D58)</f>
        <v>55905</v>
      </c>
      <c r="E59" s="33">
        <f>SUM(E57:E58)</f>
        <v>15095</v>
      </c>
      <c r="F59" s="33">
        <f>SUM(F57:F58)</f>
        <v>0</v>
      </c>
      <c r="G59" s="33">
        <f>SUM(G57:G58)</f>
        <v>0</v>
      </c>
      <c r="H59" s="33">
        <f>SUM(H57:H58)</f>
        <v>71000</v>
      </c>
      <c r="I59" s="43"/>
    </row>
    <row r="60" spans="1:10" ht="30.75" customHeight="1" x14ac:dyDescent="0.2">
      <c r="A60" s="55"/>
      <c r="B60" s="69"/>
      <c r="C60" s="61" t="s">
        <v>12</v>
      </c>
      <c r="D60" s="28"/>
      <c r="E60" s="28"/>
      <c r="F60" s="28"/>
      <c r="G60" s="28"/>
      <c r="H60" s="4"/>
      <c r="I60" s="36"/>
    </row>
    <row r="61" spans="1:10" s="4" customFormat="1" ht="30.75" customHeight="1" thickBot="1" x14ac:dyDescent="0.25">
      <c r="A61" s="55"/>
      <c r="B61" s="26">
        <v>1</v>
      </c>
      <c r="C61" s="63" t="s">
        <v>46</v>
      </c>
      <c r="D61" s="28">
        <v>17323</v>
      </c>
      <c r="E61" s="28">
        <v>4677</v>
      </c>
      <c r="F61" s="28"/>
      <c r="G61" s="28"/>
      <c r="H61" s="28">
        <f t="shared" ref="H61" si="8">SUM(D61:G61)</f>
        <v>22000</v>
      </c>
      <c r="I61" s="36" t="s">
        <v>26</v>
      </c>
      <c r="J61" s="8"/>
    </row>
    <row r="62" spans="1:10" s="1" customFormat="1" ht="30.75" customHeight="1" thickBot="1" x14ac:dyDescent="0.25">
      <c r="A62" s="54"/>
      <c r="B62" s="68" t="s">
        <v>30</v>
      </c>
      <c r="C62" s="64" t="s">
        <v>34</v>
      </c>
      <c r="D62" s="33">
        <f>SUM(D61)</f>
        <v>17323</v>
      </c>
      <c r="E62" s="33">
        <f>SUM(E61)</f>
        <v>4677</v>
      </c>
      <c r="F62" s="33">
        <f>SUM(F61)</f>
        <v>0</v>
      </c>
      <c r="G62" s="33">
        <f>SUM(G61)</f>
        <v>0</v>
      </c>
      <c r="H62" s="33">
        <f>SUM(H61)</f>
        <v>22000</v>
      </c>
      <c r="I62" s="43"/>
    </row>
    <row r="63" spans="1:10" s="4" customFormat="1" ht="30.75" customHeight="1" x14ac:dyDescent="0.2">
      <c r="A63" s="55"/>
      <c r="B63" s="69"/>
      <c r="C63" s="61" t="s">
        <v>8</v>
      </c>
      <c r="D63" s="28"/>
      <c r="E63" s="28"/>
      <c r="F63" s="28"/>
      <c r="G63" s="28"/>
      <c r="I63" s="36"/>
      <c r="J63" s="8"/>
    </row>
    <row r="64" spans="1:10" s="4" customFormat="1" ht="30.75" customHeight="1" thickBot="1" x14ac:dyDescent="0.25">
      <c r="A64" s="55"/>
      <c r="B64" s="26">
        <v>1</v>
      </c>
      <c r="C64" s="63" t="s">
        <v>102</v>
      </c>
      <c r="D64" s="28">
        <v>11811</v>
      </c>
      <c r="E64" s="28">
        <v>3189</v>
      </c>
      <c r="F64" s="28"/>
      <c r="G64" s="28"/>
      <c r="H64" s="28">
        <f t="shared" ref="H64" si="9">SUM(D64:G64)</f>
        <v>15000</v>
      </c>
      <c r="I64" s="36" t="s">
        <v>26</v>
      </c>
      <c r="J64" s="8"/>
    </row>
    <row r="65" spans="1:12" s="4" customFormat="1" ht="30.75" customHeight="1" thickBot="1" x14ac:dyDescent="0.25">
      <c r="A65" s="54"/>
      <c r="B65" s="68" t="s">
        <v>31</v>
      </c>
      <c r="C65" s="64" t="s">
        <v>35</v>
      </c>
      <c r="D65" s="29">
        <f>SUM(D64)</f>
        <v>11811</v>
      </c>
      <c r="E65" s="29">
        <f>SUM(E64)</f>
        <v>3189</v>
      </c>
      <c r="F65" s="29">
        <f>SUM(F64)</f>
        <v>0</v>
      </c>
      <c r="G65" s="29">
        <f>SUM(G64)</f>
        <v>0</v>
      </c>
      <c r="H65" s="33">
        <f>SUM(H64)</f>
        <v>15000</v>
      </c>
      <c r="I65" s="38"/>
      <c r="J65" s="8"/>
    </row>
    <row r="66" spans="1:12" s="1" customFormat="1" ht="30.75" customHeight="1" thickBot="1" x14ac:dyDescent="0.25">
      <c r="A66" s="57">
        <v>6301</v>
      </c>
      <c r="B66" s="68"/>
      <c r="C66" s="15" t="s">
        <v>32</v>
      </c>
      <c r="D66" s="33">
        <f>SUM(D44,D49,D52,D55,D59,D62,D65)</f>
        <v>168941</v>
      </c>
      <c r="E66" s="33">
        <f>SUM(E44,E49,E52,E55,E59,E62,E65)</f>
        <v>45614</v>
      </c>
      <c r="F66" s="33">
        <f>SUM(F44,F49,F52,F55,F59,F62,F65)</f>
        <v>0</v>
      </c>
      <c r="G66" s="33">
        <f>SUM(G44,G49,G52,G55,G59,G62,G65)</f>
        <v>0</v>
      </c>
      <c r="H66" s="33">
        <f>SUM(H44,H49,H52,H55,H59,H62,H65)</f>
        <v>214555</v>
      </c>
      <c r="I66" s="43"/>
    </row>
    <row r="67" spans="1:12" s="4" customFormat="1" ht="30.75" customHeight="1" x14ac:dyDescent="0.2">
      <c r="A67" s="49">
        <v>6303</v>
      </c>
      <c r="B67" s="71"/>
      <c r="C67" s="61" t="s">
        <v>22</v>
      </c>
      <c r="D67" s="28"/>
      <c r="E67" s="28"/>
      <c r="F67" s="28"/>
      <c r="G67" s="28"/>
      <c r="H67" s="28"/>
      <c r="I67" s="36"/>
      <c r="J67" s="6"/>
      <c r="K67" s="6"/>
      <c r="L67" s="6"/>
    </row>
    <row r="68" spans="1:12" s="4" customFormat="1" ht="20.25" customHeight="1" x14ac:dyDescent="0.2">
      <c r="A68" s="49"/>
      <c r="B68" s="71"/>
      <c r="C68" s="62" t="s">
        <v>124</v>
      </c>
      <c r="D68" s="28"/>
      <c r="E68" s="28"/>
      <c r="F68" s="28"/>
      <c r="G68" s="28"/>
      <c r="H68" s="28"/>
      <c r="I68" s="36"/>
      <c r="J68" s="6"/>
      <c r="K68" s="6"/>
      <c r="L68" s="6"/>
    </row>
    <row r="69" spans="1:12" s="4" customFormat="1" ht="30.75" customHeight="1" x14ac:dyDescent="0.2">
      <c r="A69" s="55"/>
      <c r="B69" s="26">
        <v>1</v>
      </c>
      <c r="C69" s="63" t="s">
        <v>55</v>
      </c>
      <c r="D69" s="28">
        <v>682677</v>
      </c>
      <c r="E69" s="28">
        <v>184323</v>
      </c>
      <c r="F69" s="28"/>
      <c r="G69" s="28"/>
      <c r="H69" s="28">
        <f t="shared" ref="H69:H79" si="10">SUM(D69:G69)</f>
        <v>867000</v>
      </c>
      <c r="I69" s="36" t="s">
        <v>26</v>
      </c>
      <c r="J69" s="6"/>
      <c r="K69" s="6"/>
      <c r="L69" s="6"/>
    </row>
    <row r="70" spans="1:12" s="4" customFormat="1" ht="30.75" customHeight="1" x14ac:dyDescent="0.2">
      <c r="A70" s="55"/>
      <c r="B70" s="26">
        <v>2</v>
      </c>
      <c r="C70" s="63" t="s">
        <v>56</v>
      </c>
      <c r="D70" s="28">
        <v>50000</v>
      </c>
      <c r="E70" s="28">
        <v>13500</v>
      </c>
      <c r="F70" s="28"/>
      <c r="G70" s="28"/>
      <c r="H70" s="28">
        <f t="shared" si="10"/>
        <v>63500</v>
      </c>
      <c r="I70" s="36" t="s">
        <v>26</v>
      </c>
      <c r="J70" s="6"/>
      <c r="K70" s="6"/>
      <c r="L70" s="6"/>
    </row>
    <row r="71" spans="1:12" s="4" customFormat="1" ht="30.75" customHeight="1" x14ac:dyDescent="0.2">
      <c r="A71" s="55"/>
      <c r="B71" s="26">
        <v>3</v>
      </c>
      <c r="C71" s="63" t="s">
        <v>57</v>
      </c>
      <c r="D71" s="28">
        <v>150000</v>
      </c>
      <c r="E71" s="28">
        <v>40500</v>
      </c>
      <c r="F71" s="28">
        <v>38663</v>
      </c>
      <c r="G71" s="28">
        <v>10439</v>
      </c>
      <c r="H71" s="28">
        <f t="shared" si="10"/>
        <v>239602</v>
      </c>
      <c r="I71" s="36" t="s">
        <v>26</v>
      </c>
      <c r="J71" s="6"/>
      <c r="K71" s="6"/>
      <c r="L71" s="6"/>
    </row>
    <row r="72" spans="1:12" s="4" customFormat="1" ht="30.75" customHeight="1" x14ac:dyDescent="0.2">
      <c r="A72" s="55"/>
      <c r="B72" s="26">
        <v>4</v>
      </c>
      <c r="C72" s="63" t="s">
        <v>58</v>
      </c>
      <c r="D72" s="28">
        <v>70000</v>
      </c>
      <c r="E72" s="28">
        <v>18900</v>
      </c>
      <c r="F72" s="28"/>
      <c r="G72" s="28"/>
      <c r="H72" s="28">
        <f t="shared" si="10"/>
        <v>88900</v>
      </c>
      <c r="I72" s="36" t="s">
        <v>26</v>
      </c>
      <c r="J72" s="6"/>
      <c r="K72" s="6"/>
      <c r="L72" s="6"/>
    </row>
    <row r="73" spans="1:12" s="4" customFormat="1" ht="30.75" customHeight="1" x14ac:dyDescent="0.2">
      <c r="A73" s="49"/>
      <c r="B73" s="72">
        <v>5</v>
      </c>
      <c r="C73" s="63" t="s">
        <v>59</v>
      </c>
      <c r="D73" s="28">
        <v>250000</v>
      </c>
      <c r="E73" s="28">
        <v>67500</v>
      </c>
      <c r="F73" s="28"/>
      <c r="G73" s="28"/>
      <c r="H73" s="28">
        <f t="shared" si="10"/>
        <v>317500</v>
      </c>
      <c r="I73" s="36" t="s">
        <v>26</v>
      </c>
      <c r="J73" s="6"/>
      <c r="K73" s="6"/>
      <c r="L73" s="6"/>
    </row>
    <row r="74" spans="1:12" s="3" customFormat="1" ht="30.75" customHeight="1" x14ac:dyDescent="0.2">
      <c r="A74" s="49"/>
      <c r="B74" s="26">
        <v>6</v>
      </c>
      <c r="C74" s="63" t="s">
        <v>60</v>
      </c>
      <c r="D74" s="28">
        <v>300000</v>
      </c>
      <c r="E74" s="28">
        <v>81000</v>
      </c>
      <c r="F74" s="28"/>
      <c r="G74" s="28"/>
      <c r="H74" s="28">
        <f t="shared" si="10"/>
        <v>381000</v>
      </c>
      <c r="I74" s="36" t="s">
        <v>26</v>
      </c>
      <c r="J74" s="23"/>
    </row>
    <row r="75" spans="1:12" ht="42.75" customHeight="1" x14ac:dyDescent="0.2">
      <c r="A75" s="49"/>
      <c r="B75" s="72">
        <v>7</v>
      </c>
      <c r="C75" s="63" t="s">
        <v>117</v>
      </c>
      <c r="D75" s="28">
        <v>5000</v>
      </c>
      <c r="E75" s="28">
        <v>1350</v>
      </c>
      <c r="F75" s="28"/>
      <c r="G75" s="28"/>
      <c r="H75" s="28">
        <f t="shared" si="10"/>
        <v>6350</v>
      </c>
      <c r="I75" s="36" t="s">
        <v>26</v>
      </c>
    </row>
    <row r="76" spans="1:12" s="3" customFormat="1" ht="30.75" customHeight="1" x14ac:dyDescent="0.2">
      <c r="A76" s="49"/>
      <c r="B76" s="26">
        <v>8</v>
      </c>
      <c r="C76" s="63" t="s">
        <v>62</v>
      </c>
      <c r="D76" s="28">
        <v>20000</v>
      </c>
      <c r="E76" s="28">
        <v>5400</v>
      </c>
      <c r="F76" s="28"/>
      <c r="G76" s="28"/>
      <c r="H76" s="28">
        <f t="shared" si="10"/>
        <v>25400</v>
      </c>
      <c r="I76" s="36" t="s">
        <v>26</v>
      </c>
      <c r="J76" s="23"/>
    </row>
    <row r="77" spans="1:12" s="3" customFormat="1" ht="30.75" customHeight="1" x14ac:dyDescent="0.2">
      <c r="A77" s="49"/>
      <c r="B77" s="26">
        <v>9</v>
      </c>
      <c r="C77" s="63" t="s">
        <v>63</v>
      </c>
      <c r="D77" s="28">
        <v>39370</v>
      </c>
      <c r="E77" s="28">
        <v>10630</v>
      </c>
      <c r="F77" s="28"/>
      <c r="G77" s="28"/>
      <c r="H77" s="28">
        <f t="shared" si="10"/>
        <v>50000</v>
      </c>
      <c r="I77" s="36" t="s">
        <v>26</v>
      </c>
      <c r="J77" s="23"/>
    </row>
    <row r="78" spans="1:12" s="3" customFormat="1" ht="30.75" customHeight="1" x14ac:dyDescent="0.2">
      <c r="A78" s="49"/>
      <c r="B78" s="26">
        <v>10</v>
      </c>
      <c r="C78" s="63" t="s">
        <v>61</v>
      </c>
      <c r="D78" s="28">
        <v>50000</v>
      </c>
      <c r="E78" s="28">
        <v>13500</v>
      </c>
      <c r="F78" s="28"/>
      <c r="G78" s="28"/>
      <c r="H78" s="28">
        <f t="shared" ref="H78" si="11">SUM(D78:G78)</f>
        <v>63500</v>
      </c>
      <c r="I78" s="36" t="s">
        <v>26</v>
      </c>
      <c r="J78" s="23"/>
    </row>
    <row r="79" spans="1:12" s="3" customFormat="1" ht="30.75" customHeight="1" x14ac:dyDescent="0.2">
      <c r="A79" s="49"/>
      <c r="B79" s="26">
        <v>11</v>
      </c>
      <c r="C79" s="63" t="s">
        <v>134</v>
      </c>
      <c r="D79" s="28"/>
      <c r="E79" s="28"/>
      <c r="F79" s="28">
        <v>11811</v>
      </c>
      <c r="G79" s="28">
        <v>3189</v>
      </c>
      <c r="H79" s="28">
        <f t="shared" si="10"/>
        <v>15000</v>
      </c>
      <c r="I79" s="36" t="s">
        <v>26</v>
      </c>
      <c r="J79" s="23"/>
    </row>
    <row r="80" spans="1:12" s="3" customFormat="1" ht="22.5" customHeight="1" x14ac:dyDescent="0.2">
      <c r="A80" s="49"/>
      <c r="B80" s="26"/>
      <c r="C80" s="63"/>
      <c r="D80" s="28"/>
      <c r="E80" s="28"/>
      <c r="F80" s="28"/>
      <c r="G80" s="28"/>
      <c r="H80" s="28"/>
      <c r="I80" s="36"/>
      <c r="J80" s="23"/>
    </row>
    <row r="81" spans="1:10" s="3" customFormat="1" ht="22.5" customHeight="1" x14ac:dyDescent="0.2">
      <c r="A81" s="49"/>
      <c r="B81" s="26"/>
      <c r="C81" s="62" t="s">
        <v>121</v>
      </c>
      <c r="D81" s="28"/>
      <c r="E81" s="28"/>
      <c r="F81" s="28"/>
      <c r="G81" s="28"/>
      <c r="H81" s="28"/>
      <c r="I81" s="36"/>
      <c r="J81" s="23"/>
    </row>
    <row r="82" spans="1:10" s="3" customFormat="1" ht="30.75" customHeight="1" x14ac:dyDescent="0.2">
      <c r="A82" s="49"/>
      <c r="B82" s="26">
        <v>12</v>
      </c>
      <c r="C82" s="63" t="s">
        <v>64</v>
      </c>
      <c r="D82" s="28">
        <v>173228</v>
      </c>
      <c r="E82" s="28">
        <v>46772</v>
      </c>
      <c r="F82" s="28"/>
      <c r="G82" s="28"/>
      <c r="H82" s="28">
        <f t="shared" ref="H82:H86" si="12">SUM(D82:G82)</f>
        <v>220000</v>
      </c>
      <c r="I82" s="36" t="s">
        <v>26</v>
      </c>
      <c r="J82" s="23"/>
    </row>
    <row r="83" spans="1:10" s="3" customFormat="1" ht="45.75" customHeight="1" x14ac:dyDescent="0.2">
      <c r="A83" s="49"/>
      <c r="B83" s="26">
        <v>13</v>
      </c>
      <c r="C83" s="63" t="s">
        <v>65</v>
      </c>
      <c r="D83" s="28">
        <v>70000</v>
      </c>
      <c r="E83" s="28">
        <v>18900</v>
      </c>
      <c r="F83" s="28"/>
      <c r="G83" s="28"/>
      <c r="H83" s="28">
        <f t="shared" si="12"/>
        <v>88900</v>
      </c>
      <c r="I83" s="36" t="s">
        <v>26</v>
      </c>
      <c r="J83" s="23"/>
    </row>
    <row r="84" spans="1:10" s="3" customFormat="1" ht="30.75" customHeight="1" x14ac:dyDescent="0.2">
      <c r="A84" s="49"/>
      <c r="B84" s="26">
        <v>14</v>
      </c>
      <c r="C84" s="63" t="s">
        <v>66</v>
      </c>
      <c r="D84" s="28">
        <v>5512</v>
      </c>
      <c r="E84" s="28">
        <v>1488</v>
      </c>
      <c r="F84" s="28"/>
      <c r="G84" s="28"/>
      <c r="H84" s="28">
        <f t="shared" si="12"/>
        <v>7000</v>
      </c>
      <c r="I84" s="36" t="s">
        <v>26</v>
      </c>
      <c r="J84" s="23"/>
    </row>
    <row r="85" spans="1:10" s="3" customFormat="1" ht="30.75" customHeight="1" x14ac:dyDescent="0.2">
      <c r="A85" s="49"/>
      <c r="B85" s="26">
        <v>15</v>
      </c>
      <c r="C85" s="63" t="s">
        <v>67</v>
      </c>
      <c r="D85" s="28">
        <v>19685</v>
      </c>
      <c r="E85" s="28">
        <v>5315</v>
      </c>
      <c r="F85" s="28"/>
      <c r="G85" s="28"/>
      <c r="H85" s="28">
        <f t="shared" si="12"/>
        <v>25000</v>
      </c>
      <c r="I85" s="36" t="s">
        <v>26</v>
      </c>
      <c r="J85" s="23"/>
    </row>
    <row r="86" spans="1:10" s="3" customFormat="1" ht="30.75" customHeight="1" x14ac:dyDescent="0.2">
      <c r="A86" s="49"/>
      <c r="B86" s="26">
        <v>16</v>
      </c>
      <c r="C86" s="63" t="s">
        <v>105</v>
      </c>
      <c r="D86" s="28">
        <v>7874</v>
      </c>
      <c r="E86" s="28">
        <v>2126</v>
      </c>
      <c r="F86" s="28"/>
      <c r="G86" s="28"/>
      <c r="H86" s="28">
        <f t="shared" si="12"/>
        <v>10000</v>
      </c>
      <c r="I86" s="36" t="s">
        <v>26</v>
      </c>
      <c r="J86" s="23"/>
    </row>
    <row r="87" spans="1:10" s="3" customFormat="1" ht="22.5" customHeight="1" x14ac:dyDescent="0.2">
      <c r="A87" s="49"/>
      <c r="B87" s="26"/>
      <c r="C87" s="63"/>
      <c r="D87" s="28"/>
      <c r="E87" s="28"/>
      <c r="F87" s="28"/>
      <c r="G87" s="28"/>
      <c r="H87" s="28"/>
      <c r="I87" s="36"/>
      <c r="J87" s="23"/>
    </row>
    <row r="88" spans="1:10" s="3" customFormat="1" ht="22.5" customHeight="1" x14ac:dyDescent="0.2">
      <c r="A88" s="49"/>
      <c r="B88" s="26"/>
      <c r="C88" s="62" t="s">
        <v>123</v>
      </c>
      <c r="D88" s="28"/>
      <c r="E88" s="28"/>
      <c r="F88" s="28"/>
      <c r="G88" s="28"/>
      <c r="H88" s="28"/>
      <c r="I88" s="36"/>
      <c r="J88" s="23"/>
    </row>
    <row r="89" spans="1:10" s="3" customFormat="1" ht="45" customHeight="1" x14ac:dyDescent="0.2">
      <c r="A89" s="49"/>
      <c r="B89" s="26">
        <v>17</v>
      </c>
      <c r="C89" s="63" t="s">
        <v>19</v>
      </c>
      <c r="D89" s="28">
        <v>169964</v>
      </c>
      <c r="E89" s="28">
        <v>45890</v>
      </c>
      <c r="F89" s="28"/>
      <c r="G89" s="28"/>
      <c r="H89" s="28">
        <f t="shared" ref="H89:H125" si="13">SUM(D89:G89)</f>
        <v>215854</v>
      </c>
      <c r="I89" s="36" t="s">
        <v>26</v>
      </c>
      <c r="J89" s="23"/>
    </row>
    <row r="90" spans="1:10" s="3" customFormat="1" ht="30.75" customHeight="1" x14ac:dyDescent="0.2">
      <c r="A90" s="49"/>
      <c r="B90" s="26">
        <v>18</v>
      </c>
      <c r="C90" s="63" t="s">
        <v>70</v>
      </c>
      <c r="D90" s="28">
        <v>81124</v>
      </c>
      <c r="E90" s="28">
        <v>21904</v>
      </c>
      <c r="F90" s="28"/>
      <c r="G90" s="28"/>
      <c r="H90" s="28">
        <f t="shared" si="13"/>
        <v>103028</v>
      </c>
      <c r="I90" s="36" t="s">
        <v>26</v>
      </c>
      <c r="J90" s="23"/>
    </row>
    <row r="91" spans="1:10" s="3" customFormat="1" ht="30.75" customHeight="1" x14ac:dyDescent="0.2">
      <c r="A91" s="49"/>
      <c r="B91" s="26">
        <v>19</v>
      </c>
      <c r="C91" s="63" t="s">
        <v>71</v>
      </c>
      <c r="D91" s="28">
        <v>16593</v>
      </c>
      <c r="E91" s="28">
        <v>4480</v>
      </c>
      <c r="F91" s="28">
        <v>5255</v>
      </c>
      <c r="G91" s="28">
        <v>1419</v>
      </c>
      <c r="H91" s="28">
        <f t="shared" si="13"/>
        <v>27747</v>
      </c>
      <c r="I91" s="36" t="s">
        <v>26</v>
      </c>
      <c r="J91" s="23"/>
    </row>
    <row r="92" spans="1:10" s="3" customFormat="1" ht="30.75" customHeight="1" x14ac:dyDescent="0.2">
      <c r="A92" s="49"/>
      <c r="B92" s="26">
        <v>20</v>
      </c>
      <c r="C92" s="63" t="s">
        <v>72</v>
      </c>
      <c r="D92" s="28">
        <v>7726</v>
      </c>
      <c r="E92" s="28">
        <v>2086</v>
      </c>
      <c r="F92" s="28"/>
      <c r="G92" s="28"/>
      <c r="H92" s="28">
        <f t="shared" si="13"/>
        <v>9812</v>
      </c>
      <c r="I92" s="36" t="s">
        <v>26</v>
      </c>
      <c r="J92" s="23"/>
    </row>
    <row r="93" spans="1:10" s="3" customFormat="1" ht="45" customHeight="1" x14ac:dyDescent="0.2">
      <c r="A93" s="49"/>
      <c r="B93" s="26">
        <v>21</v>
      </c>
      <c r="C93" s="63" t="s">
        <v>73</v>
      </c>
      <c r="D93" s="28">
        <v>36713</v>
      </c>
      <c r="E93" s="28">
        <v>9912</v>
      </c>
      <c r="F93" s="28"/>
      <c r="G93" s="28"/>
      <c r="H93" s="28">
        <f t="shared" si="13"/>
        <v>46625</v>
      </c>
      <c r="I93" s="36" t="s">
        <v>26</v>
      </c>
      <c r="J93" s="23"/>
    </row>
    <row r="94" spans="1:10" s="3" customFormat="1" ht="30.75" customHeight="1" x14ac:dyDescent="0.2">
      <c r="A94" s="49"/>
      <c r="B94" s="26">
        <v>22</v>
      </c>
      <c r="C94" s="63" t="s">
        <v>84</v>
      </c>
      <c r="D94" s="28">
        <v>70866</v>
      </c>
      <c r="E94" s="28">
        <v>19134</v>
      </c>
      <c r="F94" s="28"/>
      <c r="G94" s="28"/>
      <c r="H94" s="28">
        <f t="shared" si="13"/>
        <v>90000</v>
      </c>
      <c r="I94" s="36" t="s">
        <v>26</v>
      </c>
      <c r="J94" s="23"/>
    </row>
    <row r="95" spans="1:10" s="3" customFormat="1" ht="30.75" customHeight="1" x14ac:dyDescent="0.2">
      <c r="A95" s="49"/>
      <c r="B95" s="26">
        <v>23</v>
      </c>
      <c r="C95" s="63" t="s">
        <v>17</v>
      </c>
      <c r="D95" s="28">
        <v>60429</v>
      </c>
      <c r="E95" s="28">
        <v>16316</v>
      </c>
      <c r="F95" s="28"/>
      <c r="G95" s="28"/>
      <c r="H95" s="28">
        <f t="shared" si="13"/>
        <v>76745</v>
      </c>
      <c r="I95" s="36" t="s">
        <v>26</v>
      </c>
      <c r="J95" s="23"/>
    </row>
    <row r="96" spans="1:10" s="3" customFormat="1" ht="30.75" customHeight="1" x14ac:dyDescent="0.2">
      <c r="A96" s="49"/>
      <c r="B96" s="26">
        <v>24</v>
      </c>
      <c r="C96" s="63" t="s">
        <v>74</v>
      </c>
      <c r="D96" s="28">
        <v>196139</v>
      </c>
      <c r="E96" s="28">
        <v>52958</v>
      </c>
      <c r="F96" s="28"/>
      <c r="G96" s="28"/>
      <c r="H96" s="28">
        <f t="shared" si="13"/>
        <v>249097</v>
      </c>
      <c r="I96" s="36" t="s">
        <v>26</v>
      </c>
      <c r="J96" s="23"/>
    </row>
    <row r="97" spans="1:10" s="3" customFormat="1" ht="45" customHeight="1" x14ac:dyDescent="0.2">
      <c r="A97" s="49"/>
      <c r="B97" s="26">
        <v>25</v>
      </c>
      <c r="C97" s="63" t="s">
        <v>18</v>
      </c>
      <c r="D97" s="28">
        <v>294395</v>
      </c>
      <c r="E97" s="28">
        <v>79487</v>
      </c>
      <c r="F97" s="28"/>
      <c r="G97" s="28"/>
      <c r="H97" s="28">
        <f t="shared" si="13"/>
        <v>373882</v>
      </c>
      <c r="I97" s="36" t="s">
        <v>26</v>
      </c>
      <c r="J97" s="23"/>
    </row>
    <row r="98" spans="1:10" s="3" customFormat="1" ht="48" customHeight="1" x14ac:dyDescent="0.2">
      <c r="A98" s="49"/>
      <c r="B98" s="26">
        <v>26</v>
      </c>
      <c r="C98" s="63" t="s">
        <v>75</v>
      </c>
      <c r="D98" s="28">
        <v>23280</v>
      </c>
      <c r="E98" s="28">
        <v>6286</v>
      </c>
      <c r="F98" s="28"/>
      <c r="G98" s="28"/>
      <c r="H98" s="28">
        <f t="shared" si="13"/>
        <v>29566</v>
      </c>
      <c r="I98" s="36" t="s">
        <v>26</v>
      </c>
      <c r="J98" s="23"/>
    </row>
    <row r="99" spans="1:10" s="3" customFormat="1" ht="30.75" customHeight="1" x14ac:dyDescent="0.2">
      <c r="A99" s="49"/>
      <c r="B99" s="26">
        <v>27</v>
      </c>
      <c r="C99" s="63" t="s">
        <v>76</v>
      </c>
      <c r="D99" s="28">
        <v>21414</v>
      </c>
      <c r="E99" s="28">
        <v>5782</v>
      </c>
      <c r="F99" s="28">
        <v>-21414</v>
      </c>
      <c r="G99" s="28">
        <v>-5782</v>
      </c>
      <c r="H99" s="28">
        <f t="shared" si="13"/>
        <v>0</v>
      </c>
      <c r="I99" s="36" t="s">
        <v>26</v>
      </c>
      <c r="J99" s="23"/>
    </row>
    <row r="100" spans="1:10" s="3" customFormat="1" ht="30.75" customHeight="1" x14ac:dyDescent="0.2">
      <c r="A100" s="49"/>
      <c r="B100" s="26">
        <v>28</v>
      </c>
      <c r="C100" s="63" t="s">
        <v>77</v>
      </c>
      <c r="D100" s="28">
        <v>171480</v>
      </c>
      <c r="E100" s="28">
        <v>46300</v>
      </c>
      <c r="F100" s="28"/>
      <c r="G100" s="28"/>
      <c r="H100" s="28">
        <f t="shared" si="13"/>
        <v>217780</v>
      </c>
      <c r="I100" s="36" t="s">
        <v>26</v>
      </c>
      <c r="J100" s="23"/>
    </row>
    <row r="101" spans="1:10" s="3" customFormat="1" ht="30.75" customHeight="1" x14ac:dyDescent="0.2">
      <c r="A101" s="49"/>
      <c r="B101" s="26">
        <v>29</v>
      </c>
      <c r="C101" s="63" t="s">
        <v>78</v>
      </c>
      <c r="D101" s="28">
        <v>48206</v>
      </c>
      <c r="E101" s="28">
        <v>13016</v>
      </c>
      <c r="F101" s="28"/>
      <c r="G101" s="28"/>
      <c r="H101" s="28">
        <f t="shared" si="13"/>
        <v>61222</v>
      </c>
      <c r="I101" s="36" t="s">
        <v>26</v>
      </c>
      <c r="J101" s="23"/>
    </row>
    <row r="102" spans="1:10" s="3" customFormat="1" ht="30.75" customHeight="1" x14ac:dyDescent="0.2">
      <c r="A102" s="49"/>
      <c r="B102" s="26">
        <v>30</v>
      </c>
      <c r="C102" s="63" t="s">
        <v>79</v>
      </c>
      <c r="D102" s="28">
        <v>118601</v>
      </c>
      <c r="E102" s="28">
        <v>32022</v>
      </c>
      <c r="F102" s="28"/>
      <c r="G102" s="28"/>
      <c r="H102" s="28">
        <f t="shared" si="13"/>
        <v>150623</v>
      </c>
      <c r="I102" s="36" t="s">
        <v>26</v>
      </c>
      <c r="J102" s="23"/>
    </row>
    <row r="103" spans="1:10" s="3" customFormat="1" ht="30.75" customHeight="1" x14ac:dyDescent="0.2">
      <c r="A103" s="49"/>
      <c r="B103" s="26">
        <v>31</v>
      </c>
      <c r="C103" s="63" t="s">
        <v>80</v>
      </c>
      <c r="D103" s="28">
        <v>61543</v>
      </c>
      <c r="E103" s="28">
        <v>16617</v>
      </c>
      <c r="F103" s="28"/>
      <c r="G103" s="28"/>
      <c r="H103" s="28">
        <f t="shared" si="13"/>
        <v>78160</v>
      </c>
      <c r="I103" s="36" t="s">
        <v>26</v>
      </c>
      <c r="J103" s="23"/>
    </row>
    <row r="104" spans="1:10" s="19" customFormat="1" ht="30.75" customHeight="1" thickBot="1" x14ac:dyDescent="0.25">
      <c r="A104" s="58"/>
      <c r="B104" s="26">
        <v>32</v>
      </c>
      <c r="C104" s="66" t="s">
        <v>81</v>
      </c>
      <c r="D104" s="34">
        <v>87933</v>
      </c>
      <c r="E104" s="34">
        <v>23742</v>
      </c>
      <c r="F104" s="34"/>
      <c r="G104" s="34"/>
      <c r="H104" s="34">
        <f t="shared" si="13"/>
        <v>111675</v>
      </c>
      <c r="I104" s="45" t="s">
        <v>26</v>
      </c>
      <c r="J104" s="24"/>
    </row>
    <row r="105" spans="1:10" s="3" customFormat="1" ht="30.75" customHeight="1" x14ac:dyDescent="0.2">
      <c r="A105" s="49"/>
      <c r="B105" s="26">
        <v>33</v>
      </c>
      <c r="C105" s="63" t="s">
        <v>82</v>
      </c>
      <c r="D105" s="28">
        <v>6825</v>
      </c>
      <c r="E105" s="28">
        <v>1843</v>
      </c>
      <c r="F105" s="28"/>
      <c r="G105" s="28"/>
      <c r="H105" s="28">
        <f t="shared" si="13"/>
        <v>8668</v>
      </c>
      <c r="I105" s="36" t="s">
        <v>26</v>
      </c>
      <c r="J105" s="23"/>
    </row>
    <row r="106" spans="1:10" s="3" customFormat="1" ht="30.75" customHeight="1" x14ac:dyDescent="0.2">
      <c r="A106" s="49"/>
      <c r="B106" s="26">
        <v>34</v>
      </c>
      <c r="C106" s="63" t="s">
        <v>83</v>
      </c>
      <c r="D106" s="28">
        <v>60066</v>
      </c>
      <c r="E106" s="28">
        <v>16218</v>
      </c>
      <c r="F106" s="28"/>
      <c r="G106" s="28"/>
      <c r="H106" s="28">
        <f t="shared" si="13"/>
        <v>76284</v>
      </c>
      <c r="I106" s="36" t="s">
        <v>26</v>
      </c>
      <c r="J106" s="23"/>
    </row>
    <row r="107" spans="1:10" s="3" customFormat="1" ht="30.75" customHeight="1" x14ac:dyDescent="0.2">
      <c r="A107" s="49"/>
      <c r="B107" s="26">
        <v>35</v>
      </c>
      <c r="C107" s="63" t="s">
        <v>85</v>
      </c>
      <c r="D107" s="28">
        <v>55755</v>
      </c>
      <c r="E107" s="28">
        <v>15054</v>
      </c>
      <c r="F107" s="28"/>
      <c r="G107" s="28"/>
      <c r="H107" s="28">
        <f t="shared" si="13"/>
        <v>70809</v>
      </c>
      <c r="I107" s="36" t="s">
        <v>26</v>
      </c>
      <c r="J107" s="23"/>
    </row>
    <row r="108" spans="1:10" s="3" customFormat="1" ht="30.75" customHeight="1" x14ac:dyDescent="0.2">
      <c r="A108" s="49"/>
      <c r="B108" s="26">
        <v>36</v>
      </c>
      <c r="C108" s="63" t="s">
        <v>15</v>
      </c>
      <c r="D108" s="28">
        <v>47231</v>
      </c>
      <c r="E108" s="28">
        <v>12752</v>
      </c>
      <c r="F108" s="28"/>
      <c r="G108" s="28"/>
      <c r="H108" s="28">
        <f t="shared" si="13"/>
        <v>59983</v>
      </c>
      <c r="I108" s="36" t="s">
        <v>26</v>
      </c>
      <c r="J108" s="23"/>
    </row>
    <row r="109" spans="1:10" s="3" customFormat="1" ht="30.75" customHeight="1" x14ac:dyDescent="0.2">
      <c r="A109" s="49"/>
      <c r="B109" s="26">
        <v>37</v>
      </c>
      <c r="C109" s="63" t="s">
        <v>86</v>
      </c>
      <c r="D109" s="28">
        <v>406906</v>
      </c>
      <c r="E109" s="28">
        <v>109864</v>
      </c>
      <c r="F109" s="28"/>
      <c r="G109" s="28"/>
      <c r="H109" s="28">
        <f t="shared" si="13"/>
        <v>516770</v>
      </c>
      <c r="I109" s="36" t="s">
        <v>26</v>
      </c>
      <c r="J109" s="23"/>
    </row>
    <row r="110" spans="1:10" s="3" customFormat="1" ht="30.75" customHeight="1" x14ac:dyDescent="0.2">
      <c r="A110" s="49"/>
      <c r="B110" s="26">
        <v>38</v>
      </c>
      <c r="C110" s="63" t="s">
        <v>16</v>
      </c>
      <c r="D110" s="28">
        <v>24720</v>
      </c>
      <c r="E110" s="28">
        <v>6675</v>
      </c>
      <c r="F110" s="28"/>
      <c r="G110" s="28"/>
      <c r="H110" s="28">
        <f t="shared" si="13"/>
        <v>31395</v>
      </c>
      <c r="I110" s="36" t="s">
        <v>26</v>
      </c>
      <c r="J110" s="23"/>
    </row>
    <row r="111" spans="1:10" s="3" customFormat="1" ht="43.5" customHeight="1" thickBot="1" x14ac:dyDescent="0.25">
      <c r="A111" s="49"/>
      <c r="B111" s="26">
        <v>39</v>
      </c>
      <c r="C111" s="63" t="s">
        <v>20</v>
      </c>
      <c r="D111" s="28">
        <v>118110</v>
      </c>
      <c r="E111" s="28">
        <v>31890</v>
      </c>
      <c r="F111" s="28">
        <f>-5255-7100</f>
        <v>-12355</v>
      </c>
      <c r="G111" s="28">
        <f>-1419-1917</f>
        <v>-3336</v>
      </c>
      <c r="H111" s="28">
        <f t="shared" ref="H111:H123" si="14">SUM(D111:G111)</f>
        <v>134309</v>
      </c>
      <c r="I111" s="36" t="s">
        <v>26</v>
      </c>
      <c r="J111" s="23"/>
    </row>
    <row r="112" spans="1:10" s="7" customFormat="1" ht="30.75" customHeight="1" thickBot="1" x14ac:dyDescent="0.25">
      <c r="A112" s="49"/>
      <c r="B112" s="26">
        <v>40</v>
      </c>
      <c r="C112" s="63" t="s">
        <v>11</v>
      </c>
      <c r="D112" s="28">
        <v>220472</v>
      </c>
      <c r="E112" s="28">
        <v>59528</v>
      </c>
      <c r="F112" s="28"/>
      <c r="G112" s="28"/>
      <c r="H112" s="28">
        <f t="shared" si="14"/>
        <v>280000</v>
      </c>
      <c r="I112" s="36" t="s">
        <v>26</v>
      </c>
      <c r="J112" s="22"/>
    </row>
    <row r="113" spans="1:10" s="7" customFormat="1" ht="30.75" customHeight="1" thickBot="1" x14ac:dyDescent="0.25">
      <c r="A113" s="49"/>
      <c r="B113" s="26">
        <v>41</v>
      </c>
      <c r="C113" s="63" t="s">
        <v>88</v>
      </c>
      <c r="D113" s="28">
        <v>629921</v>
      </c>
      <c r="E113" s="28">
        <v>170079</v>
      </c>
      <c r="F113" s="28">
        <v>-203234</v>
      </c>
      <c r="G113" s="28">
        <v>-54873</v>
      </c>
      <c r="H113" s="28">
        <f t="shared" si="14"/>
        <v>541893</v>
      </c>
      <c r="I113" s="36" t="s">
        <v>26</v>
      </c>
      <c r="J113" s="22"/>
    </row>
    <row r="114" spans="1:10" s="7" customFormat="1" ht="30.75" customHeight="1" thickBot="1" x14ac:dyDescent="0.25">
      <c r="A114" s="49"/>
      <c r="B114" s="26">
        <v>42</v>
      </c>
      <c r="C114" s="63" t="s">
        <v>133</v>
      </c>
      <c r="D114" s="28"/>
      <c r="E114" s="28"/>
      <c r="F114" s="28">
        <v>203234</v>
      </c>
      <c r="G114" s="28">
        <v>54873</v>
      </c>
      <c r="H114" s="28">
        <f t="shared" si="14"/>
        <v>258107</v>
      </c>
      <c r="I114" s="36" t="s">
        <v>26</v>
      </c>
      <c r="J114" s="22"/>
    </row>
    <row r="115" spans="1:10" s="3" customFormat="1" ht="43.5" customHeight="1" thickBot="1" x14ac:dyDescent="0.25">
      <c r="A115" s="49"/>
      <c r="B115" s="26">
        <v>43</v>
      </c>
      <c r="C115" s="63" t="s">
        <v>137</v>
      </c>
      <c r="D115" s="28"/>
      <c r="E115" s="28"/>
      <c r="F115" s="28">
        <v>16931</v>
      </c>
      <c r="G115" s="28">
        <v>4571</v>
      </c>
      <c r="H115" s="28">
        <f t="shared" si="14"/>
        <v>21502</v>
      </c>
      <c r="I115" s="36" t="s">
        <v>26</v>
      </c>
      <c r="J115" s="23"/>
    </row>
    <row r="116" spans="1:10" s="7" customFormat="1" ht="30.75" customHeight="1" thickBot="1" x14ac:dyDescent="0.25">
      <c r="A116" s="49"/>
      <c r="B116" s="26">
        <v>44</v>
      </c>
      <c r="C116" s="63" t="s">
        <v>138</v>
      </c>
      <c r="D116" s="28"/>
      <c r="E116" s="28"/>
      <c r="F116" s="28">
        <v>254</v>
      </c>
      <c r="G116" s="28">
        <v>69</v>
      </c>
      <c r="H116" s="28">
        <f t="shared" si="14"/>
        <v>323</v>
      </c>
      <c r="I116" s="36" t="s">
        <v>26</v>
      </c>
      <c r="J116" s="22"/>
    </row>
    <row r="117" spans="1:10" s="7" customFormat="1" ht="30.75" customHeight="1" thickBot="1" x14ac:dyDescent="0.25">
      <c r="A117" s="49"/>
      <c r="B117" s="26">
        <v>45</v>
      </c>
      <c r="C117" s="63" t="s">
        <v>139</v>
      </c>
      <c r="D117" s="28"/>
      <c r="E117" s="28"/>
      <c r="F117" s="28">
        <v>880</v>
      </c>
      <c r="G117" s="28">
        <v>237</v>
      </c>
      <c r="H117" s="28">
        <f t="shared" si="14"/>
        <v>1117</v>
      </c>
      <c r="I117" s="36" t="s">
        <v>26</v>
      </c>
      <c r="J117" s="22"/>
    </row>
    <row r="118" spans="1:10" s="7" customFormat="1" ht="30.75" customHeight="1" thickBot="1" x14ac:dyDescent="0.25">
      <c r="A118" s="49"/>
      <c r="B118" s="26">
        <v>46</v>
      </c>
      <c r="C118" s="63" t="s">
        <v>140</v>
      </c>
      <c r="D118" s="28"/>
      <c r="E118" s="28"/>
      <c r="F118" s="28">
        <v>2198</v>
      </c>
      <c r="G118" s="28">
        <v>593</v>
      </c>
      <c r="H118" s="28">
        <f t="shared" ref="H118:H122" si="15">SUM(D118:G118)</f>
        <v>2791</v>
      </c>
      <c r="I118" s="36" t="s">
        <v>26</v>
      </c>
      <c r="J118" s="22"/>
    </row>
    <row r="119" spans="1:10" s="3" customFormat="1" ht="33.75" customHeight="1" thickBot="1" x14ac:dyDescent="0.25">
      <c r="A119" s="49"/>
      <c r="B119" s="26">
        <v>47</v>
      </c>
      <c r="C119" s="63" t="s">
        <v>141</v>
      </c>
      <c r="D119" s="28"/>
      <c r="E119" s="28"/>
      <c r="F119" s="28">
        <v>2354</v>
      </c>
      <c r="G119" s="28">
        <v>635</v>
      </c>
      <c r="H119" s="28">
        <f t="shared" si="15"/>
        <v>2989</v>
      </c>
      <c r="I119" s="36" t="s">
        <v>26</v>
      </c>
      <c r="J119" s="23"/>
    </row>
    <row r="120" spans="1:10" s="7" customFormat="1" ht="30.75" customHeight="1" thickBot="1" x14ac:dyDescent="0.25">
      <c r="A120" s="49"/>
      <c r="B120" s="26">
        <v>48</v>
      </c>
      <c r="C120" s="63" t="s">
        <v>149</v>
      </c>
      <c r="D120" s="28"/>
      <c r="E120" s="28"/>
      <c r="F120" s="28">
        <v>1414</v>
      </c>
      <c r="G120" s="28">
        <v>382</v>
      </c>
      <c r="H120" s="28">
        <f t="shared" si="15"/>
        <v>1796</v>
      </c>
      <c r="I120" s="36" t="s">
        <v>26</v>
      </c>
      <c r="J120" s="22"/>
    </row>
    <row r="121" spans="1:10" s="7" customFormat="1" ht="30.75" customHeight="1" thickBot="1" x14ac:dyDescent="0.25">
      <c r="A121" s="49"/>
      <c r="B121" s="26">
        <v>49</v>
      </c>
      <c r="C121" s="63" t="s">
        <v>145</v>
      </c>
      <c r="D121" s="28"/>
      <c r="E121" s="28"/>
      <c r="F121" s="28">
        <v>7100</v>
      </c>
      <c r="G121" s="28">
        <v>1917</v>
      </c>
      <c r="H121" s="28">
        <f t="shared" si="15"/>
        <v>9017</v>
      </c>
      <c r="I121" s="36" t="s">
        <v>26</v>
      </c>
      <c r="J121" s="22"/>
    </row>
    <row r="122" spans="1:10" s="7" customFormat="1" ht="30.75" customHeight="1" thickBot="1" x14ac:dyDescent="0.25">
      <c r="A122" s="49"/>
      <c r="B122" s="26">
        <v>50</v>
      </c>
      <c r="C122" s="63" t="s">
        <v>146</v>
      </c>
      <c r="D122" s="28"/>
      <c r="E122" s="28"/>
      <c r="F122" s="28">
        <v>1790</v>
      </c>
      <c r="G122" s="28">
        <v>483</v>
      </c>
      <c r="H122" s="28">
        <f t="shared" si="15"/>
        <v>2273</v>
      </c>
      <c r="I122" s="36" t="s">
        <v>26</v>
      </c>
      <c r="J122" s="22"/>
    </row>
    <row r="123" spans="1:10" s="7" customFormat="1" ht="30.75" customHeight="1" thickBot="1" x14ac:dyDescent="0.25">
      <c r="A123" s="49"/>
      <c r="B123" s="26">
        <v>51</v>
      </c>
      <c r="C123" s="63" t="s">
        <v>147</v>
      </c>
      <c r="D123" s="28"/>
      <c r="E123" s="28"/>
      <c r="F123" s="28">
        <v>272</v>
      </c>
      <c r="G123" s="28">
        <v>74</v>
      </c>
      <c r="H123" s="28">
        <f t="shared" si="14"/>
        <v>346</v>
      </c>
      <c r="I123" s="36" t="s">
        <v>26</v>
      </c>
      <c r="J123" s="22"/>
    </row>
    <row r="124" spans="1:10" s="3" customFormat="1" ht="33.75" customHeight="1" thickBot="1" x14ac:dyDescent="0.25">
      <c r="A124" s="49"/>
      <c r="B124" s="26">
        <v>52</v>
      </c>
      <c r="C124" s="63" t="s">
        <v>148</v>
      </c>
      <c r="D124" s="28"/>
      <c r="E124" s="28"/>
      <c r="F124" s="28">
        <v>980</v>
      </c>
      <c r="G124" s="28">
        <v>264</v>
      </c>
      <c r="H124" s="28">
        <f t="shared" si="13"/>
        <v>1244</v>
      </c>
      <c r="I124" s="36" t="s">
        <v>26</v>
      </c>
      <c r="J124" s="23"/>
    </row>
    <row r="125" spans="1:10" s="7" customFormat="1" ht="30.75" customHeight="1" thickBot="1" x14ac:dyDescent="0.25">
      <c r="A125" s="49"/>
      <c r="B125" s="26">
        <v>53</v>
      </c>
      <c r="C125" s="63" t="s">
        <v>142</v>
      </c>
      <c r="D125" s="28"/>
      <c r="E125" s="28"/>
      <c r="F125" s="28">
        <v>1874</v>
      </c>
      <c r="G125" s="28">
        <v>506</v>
      </c>
      <c r="H125" s="28">
        <f t="shared" si="13"/>
        <v>2380</v>
      </c>
      <c r="I125" s="36" t="s">
        <v>26</v>
      </c>
      <c r="J125" s="22"/>
    </row>
    <row r="126" spans="1:10" s="7" customFormat="1" ht="30.75" customHeight="1" thickBot="1" x14ac:dyDescent="0.25">
      <c r="A126" s="49"/>
      <c r="B126" s="26">
        <v>54</v>
      </c>
      <c r="C126" s="63" t="s">
        <v>143</v>
      </c>
      <c r="D126" s="28"/>
      <c r="E126" s="28"/>
      <c r="F126" s="28">
        <v>2357</v>
      </c>
      <c r="G126" s="28">
        <v>636</v>
      </c>
      <c r="H126" s="28">
        <f t="shared" ref="H126" si="16">SUM(D126:G126)</f>
        <v>2993</v>
      </c>
      <c r="I126" s="36" t="s">
        <v>26</v>
      </c>
      <c r="J126" s="22"/>
    </row>
    <row r="127" spans="1:10" s="4" customFormat="1" ht="22.5" customHeight="1" x14ac:dyDescent="0.2">
      <c r="A127" s="49"/>
      <c r="B127" s="26"/>
      <c r="C127" s="63"/>
      <c r="D127" s="28"/>
      <c r="E127" s="28"/>
      <c r="F127" s="28"/>
      <c r="G127" s="28"/>
      <c r="H127" s="28"/>
      <c r="I127" s="36"/>
      <c r="J127" s="8"/>
    </row>
    <row r="128" spans="1:10" s="3" customFormat="1" ht="22.5" customHeight="1" x14ac:dyDescent="0.2">
      <c r="A128" s="49"/>
      <c r="B128" s="72"/>
      <c r="C128" s="62" t="s">
        <v>120</v>
      </c>
      <c r="D128" s="28"/>
      <c r="E128" s="28"/>
      <c r="F128" s="28"/>
      <c r="G128" s="28"/>
      <c r="H128" s="28"/>
      <c r="I128" s="36"/>
      <c r="J128" s="23"/>
    </row>
    <row r="129" spans="1:10" s="3" customFormat="1" ht="30.75" customHeight="1" x14ac:dyDescent="0.2">
      <c r="A129" s="49"/>
      <c r="B129" s="72">
        <v>55</v>
      </c>
      <c r="C129" s="63" t="s">
        <v>87</v>
      </c>
      <c r="D129" s="28">
        <v>27559</v>
      </c>
      <c r="E129" s="28">
        <v>7441</v>
      </c>
      <c r="F129" s="28"/>
      <c r="G129" s="28"/>
      <c r="H129" s="28">
        <f t="shared" ref="H129" si="17">SUM(D129:G129)</f>
        <v>35000</v>
      </c>
      <c r="I129" s="36" t="s">
        <v>26</v>
      </c>
      <c r="J129" s="23"/>
    </row>
    <row r="130" spans="1:10" s="1" customFormat="1" ht="22.5" customHeight="1" x14ac:dyDescent="0.2">
      <c r="A130" s="49"/>
      <c r="B130" s="72"/>
      <c r="C130" s="63"/>
      <c r="D130" s="28"/>
      <c r="E130" s="28"/>
      <c r="F130" s="28"/>
      <c r="G130" s="28"/>
      <c r="H130" s="28"/>
      <c r="I130" s="36"/>
    </row>
    <row r="131" spans="1:10" ht="23.25" customHeight="1" x14ac:dyDescent="0.2">
      <c r="A131" s="49"/>
      <c r="B131" s="72"/>
      <c r="C131" s="62" t="s">
        <v>122</v>
      </c>
      <c r="D131" s="28"/>
      <c r="E131" s="28"/>
      <c r="F131" s="28"/>
      <c r="G131" s="28"/>
      <c r="H131" s="28"/>
      <c r="I131" s="36"/>
    </row>
    <row r="132" spans="1:10" s="3" customFormat="1" ht="30.75" customHeight="1" x14ac:dyDescent="0.2">
      <c r="A132" s="49"/>
      <c r="B132" s="26">
        <v>56</v>
      </c>
      <c r="C132" s="63" t="s">
        <v>68</v>
      </c>
      <c r="D132" s="28">
        <v>3000</v>
      </c>
      <c r="E132" s="28">
        <v>810</v>
      </c>
      <c r="F132" s="28"/>
      <c r="G132" s="28"/>
      <c r="H132" s="28">
        <f t="shared" ref="H132:H135" si="18">SUM(D132:G132)</f>
        <v>3810</v>
      </c>
      <c r="I132" s="36" t="s">
        <v>118</v>
      </c>
      <c r="J132" s="23"/>
    </row>
    <row r="133" spans="1:10" s="3" customFormat="1" ht="30.75" customHeight="1" x14ac:dyDescent="0.2">
      <c r="A133" s="49"/>
      <c r="B133" s="26">
        <v>57</v>
      </c>
      <c r="C133" s="63" t="s">
        <v>69</v>
      </c>
      <c r="D133" s="28">
        <v>5000</v>
      </c>
      <c r="E133" s="28">
        <v>1350</v>
      </c>
      <c r="F133" s="28"/>
      <c r="G133" s="28"/>
      <c r="H133" s="28">
        <f t="shared" si="18"/>
        <v>6350</v>
      </c>
      <c r="I133" s="36" t="s">
        <v>118</v>
      </c>
      <c r="J133" s="23"/>
    </row>
    <row r="134" spans="1:10" s="3" customFormat="1" ht="30.75" customHeight="1" x14ac:dyDescent="0.2">
      <c r="A134" s="49"/>
      <c r="B134" s="26">
        <v>58</v>
      </c>
      <c r="C134" s="63" t="s">
        <v>126</v>
      </c>
      <c r="D134" s="28"/>
      <c r="E134" s="28"/>
      <c r="F134" s="28">
        <v>400</v>
      </c>
      <c r="G134" s="28"/>
      <c r="H134" s="28">
        <f t="shared" si="18"/>
        <v>400</v>
      </c>
      <c r="I134" s="36" t="s">
        <v>118</v>
      </c>
      <c r="J134" s="23"/>
    </row>
    <row r="135" spans="1:10" s="3" customFormat="1" ht="30.75" customHeight="1" thickBot="1" x14ac:dyDescent="0.25">
      <c r="A135" s="49"/>
      <c r="B135" s="26">
        <v>59</v>
      </c>
      <c r="C135" s="63" t="s">
        <v>127</v>
      </c>
      <c r="D135" s="28"/>
      <c r="E135" s="28"/>
      <c r="F135" s="28">
        <v>600</v>
      </c>
      <c r="G135" s="28"/>
      <c r="H135" s="28">
        <f t="shared" si="18"/>
        <v>600</v>
      </c>
      <c r="I135" s="36" t="s">
        <v>118</v>
      </c>
      <c r="J135" s="23"/>
    </row>
    <row r="136" spans="1:10" ht="30.75" customHeight="1" thickBot="1" x14ac:dyDescent="0.25">
      <c r="A136" s="57">
        <v>6303</v>
      </c>
      <c r="B136" s="73"/>
      <c r="C136" s="64" t="s">
        <v>144</v>
      </c>
      <c r="D136" s="29">
        <f>SUM(D69:D135)</f>
        <v>4965317</v>
      </c>
      <c r="E136" s="29">
        <f>SUM(E69:E135)</f>
        <v>1340640</v>
      </c>
      <c r="F136" s="29">
        <f>SUM(F69:F135)</f>
        <v>61364</v>
      </c>
      <c r="G136" s="29">
        <f>SUM(G69:G135)</f>
        <v>16296</v>
      </c>
      <c r="H136" s="29">
        <f>SUM(H69:H135)</f>
        <v>6383617</v>
      </c>
      <c r="I136" s="46"/>
    </row>
    <row r="137" spans="1:10" s="4" customFormat="1" ht="30.75" customHeight="1" x14ac:dyDescent="0.2">
      <c r="A137" s="49">
        <v>9133</v>
      </c>
      <c r="B137" s="71"/>
      <c r="C137" s="61" t="s">
        <v>109</v>
      </c>
      <c r="D137" s="28"/>
      <c r="E137" s="28"/>
      <c r="F137" s="28"/>
      <c r="G137" s="28"/>
      <c r="H137" s="28"/>
      <c r="I137" s="36"/>
      <c r="J137" s="8"/>
    </row>
    <row r="138" spans="1:10" s="4" customFormat="1" ht="30.75" customHeight="1" thickBot="1" x14ac:dyDescent="0.25">
      <c r="A138" s="55"/>
      <c r="B138" s="26">
        <v>1</v>
      </c>
      <c r="C138" s="63" t="s">
        <v>106</v>
      </c>
      <c r="D138" s="28">
        <v>64331</v>
      </c>
      <c r="E138" s="28">
        <v>17369</v>
      </c>
      <c r="F138" s="28"/>
      <c r="G138" s="28"/>
      <c r="H138" s="28">
        <f t="shared" ref="H138" si="19">SUM(D138:G138)</f>
        <v>81700</v>
      </c>
      <c r="I138" s="36" t="s">
        <v>26</v>
      </c>
      <c r="J138" s="8"/>
    </row>
    <row r="139" spans="1:10" s="16" customFormat="1" ht="30.75" customHeight="1" thickBot="1" x14ac:dyDescent="0.25">
      <c r="A139" s="57">
        <v>9133</v>
      </c>
      <c r="B139" s="73"/>
      <c r="C139" s="64" t="s">
        <v>115</v>
      </c>
      <c r="D139" s="29">
        <f>D138</f>
        <v>64331</v>
      </c>
      <c r="E139" s="29">
        <f>E138</f>
        <v>17369</v>
      </c>
      <c r="F139" s="29">
        <f>F138</f>
        <v>0</v>
      </c>
      <c r="G139" s="29">
        <f>G138</f>
        <v>0</v>
      </c>
      <c r="H139" s="29">
        <f>H138</f>
        <v>81700</v>
      </c>
      <c r="I139" s="38"/>
    </row>
    <row r="140" spans="1:10" s="4" customFormat="1" ht="30.75" customHeight="1" x14ac:dyDescent="0.2">
      <c r="A140" s="49">
        <v>9207</v>
      </c>
      <c r="B140" s="71"/>
      <c r="C140" s="61" t="s">
        <v>108</v>
      </c>
      <c r="D140" s="28"/>
      <c r="E140" s="28"/>
      <c r="F140" s="28"/>
      <c r="G140" s="28"/>
      <c r="H140" s="28"/>
      <c r="I140" s="36"/>
      <c r="J140" s="8"/>
    </row>
    <row r="141" spans="1:10" s="4" customFormat="1" ht="30.75" customHeight="1" thickBot="1" x14ac:dyDescent="0.25">
      <c r="A141" s="55"/>
      <c r="B141" s="26">
        <v>1</v>
      </c>
      <c r="C141" s="63" t="s">
        <v>107</v>
      </c>
      <c r="D141" s="28">
        <v>68454</v>
      </c>
      <c r="E141" s="28">
        <v>18483</v>
      </c>
      <c r="F141" s="28"/>
      <c r="G141" s="28"/>
      <c r="H141" s="28">
        <f t="shared" ref="H141" si="20">SUM(D141:G141)</f>
        <v>86937</v>
      </c>
      <c r="I141" s="36" t="s">
        <v>26</v>
      </c>
      <c r="J141" s="8"/>
    </row>
    <row r="142" spans="1:10" s="16" customFormat="1" ht="46.5" customHeight="1" thickBot="1" x14ac:dyDescent="0.25">
      <c r="A142" s="57">
        <v>9207</v>
      </c>
      <c r="B142" s="73"/>
      <c r="C142" s="64" t="s">
        <v>116</v>
      </c>
      <c r="D142" s="29">
        <f>D141</f>
        <v>68454</v>
      </c>
      <c r="E142" s="29">
        <f>E141</f>
        <v>18483</v>
      </c>
      <c r="F142" s="29">
        <f>F141</f>
        <v>0</v>
      </c>
      <c r="G142" s="29">
        <f>G141</f>
        <v>0</v>
      </c>
      <c r="H142" s="29">
        <f>H141</f>
        <v>86937</v>
      </c>
      <c r="I142" s="38"/>
    </row>
    <row r="143" spans="1:10" ht="30.75" customHeight="1" thickBot="1" x14ac:dyDescent="0.25">
      <c r="A143" s="59"/>
      <c r="B143" s="68"/>
      <c r="C143" s="64" t="s">
        <v>21</v>
      </c>
      <c r="D143" s="33">
        <f>SUM(D18,D136,D66,D33,D139,D142)</f>
        <v>5390446</v>
      </c>
      <c r="E143" s="33">
        <f>SUM(E18,E136,E66,E33,E139,E142)</f>
        <v>1455424</v>
      </c>
      <c r="F143" s="33">
        <f>SUM(F18,F136,F66,F33,F139,F142)</f>
        <v>54772</v>
      </c>
      <c r="G143" s="33">
        <f>SUM(G18,G136,G66,G33,G139,G142)</f>
        <v>14515</v>
      </c>
      <c r="H143" s="33">
        <f>SUM(H18,H136,H66,H33,H139,H142)</f>
        <v>6915157</v>
      </c>
      <c r="I143" s="46"/>
    </row>
    <row r="144" spans="1:10" x14ac:dyDescent="0.2">
      <c r="A144" s="3"/>
      <c r="B144" s="1"/>
      <c r="C144" s="10"/>
    </row>
    <row r="145" spans="1:8" x14ac:dyDescent="0.2">
      <c r="A145" s="3"/>
      <c r="B145" s="1"/>
      <c r="C145" s="10"/>
    </row>
    <row r="146" spans="1:8" x14ac:dyDescent="0.2">
      <c r="A146" s="3"/>
      <c r="B146" s="1"/>
      <c r="C146" s="10"/>
    </row>
    <row r="147" spans="1:8" x14ac:dyDescent="0.2">
      <c r="A147" s="3"/>
      <c r="B147" s="1"/>
      <c r="C147" s="10"/>
      <c r="H147" s="13"/>
    </row>
    <row r="148" spans="1:8" x14ac:dyDescent="0.2">
      <c r="A148" s="3"/>
      <c r="B148" s="1"/>
      <c r="C148" s="10"/>
    </row>
    <row r="149" spans="1:8" x14ac:dyDescent="0.2">
      <c r="A149" s="3"/>
      <c r="B149" s="1"/>
      <c r="C149" s="10"/>
    </row>
    <row r="150" spans="1:8" x14ac:dyDescent="0.2">
      <c r="A150" s="3"/>
      <c r="B150" s="1"/>
      <c r="C150" s="10"/>
    </row>
    <row r="151" spans="1:8" x14ac:dyDescent="0.2">
      <c r="A151" s="3"/>
      <c r="B151" s="1"/>
      <c r="C151" s="10"/>
    </row>
    <row r="152" spans="1:8" x14ac:dyDescent="0.2">
      <c r="A152" s="3"/>
      <c r="B152" s="1"/>
      <c r="C152" s="10"/>
    </row>
    <row r="153" spans="1:8" x14ac:dyDescent="0.2">
      <c r="A153" s="3"/>
      <c r="B153" s="1"/>
      <c r="C153" s="10"/>
    </row>
    <row r="154" spans="1:8" x14ac:dyDescent="0.2">
      <c r="C154" s="11"/>
    </row>
  </sheetData>
  <mergeCells count="11">
    <mergeCell ref="A1:I1"/>
    <mergeCell ref="A2:I2"/>
    <mergeCell ref="A5:A8"/>
    <mergeCell ref="C5:C8"/>
    <mergeCell ref="D5:D8"/>
    <mergeCell ref="I5:I8"/>
    <mergeCell ref="H5:H8"/>
    <mergeCell ref="B5:B8"/>
    <mergeCell ref="F5:F8"/>
    <mergeCell ref="G5:G8"/>
    <mergeCell ref="E5:E8"/>
  </mergeCells>
  <printOptions horizontalCentered="1"/>
  <pageMargins left="3.937007874015748E-2" right="3.937007874015748E-2" top="0.39370078740157483" bottom="0.43307086614173229" header="0.19685039370078741" footer="0.11811023622047245"/>
  <pageSetup paperSize="9" scale="42" fitToHeight="5" orientation="portrait" r:id="rId1"/>
  <headerFooter alignWithMargins="0">
    <oddHeader>&amp;R&amp;16  &amp;14 &amp;11 18. melléklet</oddHeader>
  </headerFooter>
  <rowBreaks count="1" manualBreakCount="1">
    <brk id="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átrendezve</vt:lpstr>
      <vt:lpstr>átrendezve!Nyomtatási_cím</vt:lpstr>
      <vt:lpstr>átrendezve!Nyomtatási_terület</vt:lpstr>
    </vt:vector>
  </TitlesOfParts>
  <Company>Othon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Sipos Tamás</dc:creator>
  <cp:lastModifiedBy>Dobrovitzky Anna</cp:lastModifiedBy>
  <cp:lastPrinted>2024-04-03T14:18:45Z</cp:lastPrinted>
  <dcterms:created xsi:type="dcterms:W3CDTF">2001-02-22T21:43:56Z</dcterms:created>
  <dcterms:modified xsi:type="dcterms:W3CDTF">2024-05-06T14:21:56Z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BA382F20">
    <vt:lpwstr/>
  </property>
  <property fmtid="{D5CDD505-2E9C-101B-9397-08002B2CF9AE}" pid="23" name="IVID3C3017EE">
    <vt:lpwstr/>
  </property>
  <property fmtid="{D5CDD505-2E9C-101B-9397-08002B2CF9AE}" pid="24" name="IVID2C3868B8">
    <vt:lpwstr/>
  </property>
  <property fmtid="{D5CDD505-2E9C-101B-9397-08002B2CF9AE}" pid="25" name="IVID634BD16">
    <vt:lpwstr/>
  </property>
  <property fmtid="{D5CDD505-2E9C-101B-9397-08002B2CF9AE}" pid="26" name="IVIDF837710C">
    <vt:lpwstr/>
  </property>
  <property fmtid="{D5CDD505-2E9C-101B-9397-08002B2CF9AE}" pid="27" name="IVID245D14E1">
    <vt:lpwstr/>
  </property>
  <property fmtid="{D5CDD505-2E9C-101B-9397-08002B2CF9AE}" pid="28" name="IVIDBC414E9C">
    <vt:lpwstr/>
  </property>
  <property fmtid="{D5CDD505-2E9C-101B-9397-08002B2CF9AE}" pid="29" name="IVID4C8F7C78">
    <vt:lpwstr/>
  </property>
  <property fmtid="{D5CDD505-2E9C-101B-9397-08002B2CF9AE}" pid="30" name="IVID834BA27">
    <vt:lpwstr/>
  </property>
  <property fmtid="{D5CDD505-2E9C-101B-9397-08002B2CF9AE}" pid="31" name="IVID3D2412FB">
    <vt:lpwstr/>
  </property>
  <property fmtid="{D5CDD505-2E9C-101B-9397-08002B2CF9AE}" pid="32" name="IVID307C7F20">
    <vt:lpwstr/>
  </property>
  <property fmtid="{D5CDD505-2E9C-101B-9397-08002B2CF9AE}" pid="33" name="IVID10A1A0C3">
    <vt:lpwstr/>
  </property>
  <property fmtid="{D5CDD505-2E9C-101B-9397-08002B2CF9AE}" pid="34" name="IVID84D77F24">
    <vt:lpwstr/>
  </property>
  <property fmtid="{D5CDD505-2E9C-101B-9397-08002B2CF9AE}" pid="35" name="IVID54462993">
    <vt:lpwstr/>
  </property>
  <property fmtid="{D5CDD505-2E9C-101B-9397-08002B2CF9AE}" pid="36" name="IVID282516E3">
    <vt:lpwstr/>
  </property>
  <property fmtid="{D5CDD505-2E9C-101B-9397-08002B2CF9AE}" pid="37" name="IVID3C3D13DE">
    <vt:lpwstr/>
  </property>
  <property fmtid="{D5CDD505-2E9C-101B-9397-08002B2CF9AE}" pid="38" name="IVID443013D6">
    <vt:lpwstr/>
  </property>
  <property fmtid="{D5CDD505-2E9C-101B-9397-08002B2CF9AE}" pid="39" name="IVID28621700">
    <vt:lpwstr/>
  </property>
  <property fmtid="{D5CDD505-2E9C-101B-9397-08002B2CF9AE}" pid="40" name="IVID273D15DD">
    <vt:lpwstr/>
  </property>
  <property fmtid="{D5CDD505-2E9C-101B-9397-08002B2CF9AE}" pid="41" name="IVID276411F6">
    <vt:lpwstr/>
  </property>
  <property fmtid="{D5CDD505-2E9C-101B-9397-08002B2CF9AE}" pid="42" name="IVID366C1B04">
    <vt:lpwstr/>
  </property>
  <property fmtid="{D5CDD505-2E9C-101B-9397-08002B2CF9AE}" pid="43" name="IVID386618F5">
    <vt:lpwstr/>
  </property>
  <property fmtid="{D5CDD505-2E9C-101B-9397-08002B2CF9AE}" pid="44" name="IVID2E4416F6">
    <vt:lpwstr/>
  </property>
  <property fmtid="{D5CDD505-2E9C-101B-9397-08002B2CF9AE}" pid="45" name="IVID3C4114D5">
    <vt:lpwstr/>
  </property>
  <property fmtid="{D5CDD505-2E9C-101B-9397-08002B2CF9AE}" pid="46" name="IVID2D5219E2">
    <vt:lpwstr/>
  </property>
  <property fmtid="{D5CDD505-2E9C-101B-9397-08002B2CF9AE}" pid="47" name="IVID1B7510E8">
    <vt:lpwstr/>
  </property>
  <property fmtid="{D5CDD505-2E9C-101B-9397-08002B2CF9AE}" pid="48" name="IVIDF0512FF">
    <vt:lpwstr/>
  </property>
  <property fmtid="{D5CDD505-2E9C-101B-9397-08002B2CF9AE}" pid="49" name="IVID1F5E15E5">
    <vt:lpwstr/>
  </property>
</Properties>
</file>