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codeName="ThisWorkbook" defaultThemeVersion="124226"/>
  <bookViews>
    <workbookView xWindow="240" yWindow="1245" windowWidth="14805" windowHeight="6870"/>
  </bookViews>
  <sheets>
    <sheet name="ÖNK MARADVÁNY FELOSZTÁSA" sheetId="7" r:id="rId1"/>
  </sheets>
  <definedNames>
    <definedName name="_xlnm.Print_Titles" localSheetId="0">'ÖNK MARADVÁNY FELOSZTÁSA'!$A:$B,'ÖNK MARADVÁNY FELOSZTÁSA'!$5:$7</definedName>
    <definedName name="_xlnm.Print_Area" localSheetId="0">'ÖNK MARADVÁNY FELOSZTÁSA'!$A$1:$P$76</definedName>
  </definedNames>
  <calcPr calcId="162913"/>
</workbook>
</file>

<file path=xl/calcChain.xml><?xml version="1.0" encoding="utf-8"?>
<calcChain xmlns="http://schemas.openxmlformats.org/spreadsheetml/2006/main">
  <c r="N67" i="7" l="1"/>
  <c r="O65" i="7" l="1"/>
  <c r="I65" i="7"/>
  <c r="P64" i="7"/>
  <c r="P65" i="7" l="1"/>
  <c r="D63" i="7"/>
  <c r="E63" i="7"/>
  <c r="F63" i="7"/>
  <c r="G63" i="7"/>
  <c r="H63" i="7"/>
  <c r="J63" i="7"/>
  <c r="K63" i="7"/>
  <c r="L63" i="7"/>
  <c r="M63" i="7"/>
  <c r="N63" i="7"/>
  <c r="C63" i="7"/>
  <c r="O62" i="7"/>
  <c r="I62" i="7"/>
  <c r="O50" i="7"/>
  <c r="I50" i="7"/>
  <c r="O49" i="7"/>
  <c r="D59" i="7"/>
  <c r="E59" i="7"/>
  <c r="F59" i="7"/>
  <c r="G59" i="7"/>
  <c r="H59" i="7"/>
  <c r="J59" i="7"/>
  <c r="K59" i="7"/>
  <c r="L59" i="7"/>
  <c r="M59" i="7"/>
  <c r="N59" i="7"/>
  <c r="C59" i="7"/>
  <c r="O58" i="7"/>
  <c r="I58" i="7"/>
  <c r="P58" i="7" s="1"/>
  <c r="O57" i="7"/>
  <c r="I57" i="7"/>
  <c r="P57" i="7" s="1"/>
  <c r="P50" i="7" l="1"/>
  <c r="P62" i="7"/>
  <c r="O42" i="7" l="1"/>
  <c r="I42" i="7"/>
  <c r="O41" i="7"/>
  <c r="E40" i="7"/>
  <c r="I40" i="7" s="1"/>
  <c r="O40" i="7"/>
  <c r="O39" i="7"/>
  <c r="P42" i="7" l="1"/>
  <c r="P40" i="7"/>
  <c r="D32" i="7"/>
  <c r="F32" i="7"/>
  <c r="G32" i="7"/>
  <c r="H32" i="7"/>
  <c r="J32" i="7"/>
  <c r="K32" i="7"/>
  <c r="L32" i="7"/>
  <c r="M32" i="7"/>
  <c r="N32" i="7"/>
  <c r="C32" i="7"/>
  <c r="O31" i="7"/>
  <c r="I31" i="7"/>
  <c r="P31" i="7" l="1"/>
  <c r="O32" i="7"/>
  <c r="O30" i="7"/>
  <c r="E32" i="7" l="1"/>
  <c r="P32" i="7"/>
  <c r="I32" i="7"/>
  <c r="C70" i="7"/>
  <c r="E70" i="7"/>
  <c r="F70" i="7"/>
  <c r="G70" i="7"/>
  <c r="H70" i="7"/>
  <c r="J70" i="7"/>
  <c r="K70" i="7"/>
  <c r="L70" i="7"/>
  <c r="M70" i="7"/>
  <c r="N70" i="7"/>
  <c r="P66" i="7"/>
  <c r="O68" i="7"/>
  <c r="O69" i="7"/>
  <c r="O71" i="7"/>
  <c r="O72" i="7"/>
  <c r="O67" i="7"/>
  <c r="I68" i="7"/>
  <c r="I69" i="7"/>
  <c r="I71" i="7"/>
  <c r="I72" i="7"/>
  <c r="I67" i="7"/>
  <c r="D70" i="7"/>
  <c r="P68" i="7" l="1"/>
  <c r="P71" i="7"/>
  <c r="P72" i="7"/>
  <c r="P69" i="7"/>
  <c r="O70" i="7"/>
  <c r="P67" i="7"/>
  <c r="I70" i="7"/>
  <c r="I52" i="7"/>
  <c r="O52" i="7"/>
  <c r="I53" i="7"/>
  <c r="O53" i="7"/>
  <c r="I54" i="7"/>
  <c r="O54" i="7"/>
  <c r="I55" i="7"/>
  <c r="O55" i="7"/>
  <c r="I56" i="7"/>
  <c r="O56" i="7"/>
  <c r="O61" i="7"/>
  <c r="O63" i="7" s="1"/>
  <c r="I61" i="7"/>
  <c r="I63" i="7" s="1"/>
  <c r="O60" i="7"/>
  <c r="O51" i="7"/>
  <c r="N48" i="7"/>
  <c r="M48" i="7"/>
  <c r="L48" i="7"/>
  <c r="K48" i="7"/>
  <c r="J48" i="7"/>
  <c r="H48" i="7"/>
  <c r="G48" i="7"/>
  <c r="F48" i="7"/>
  <c r="E48" i="7"/>
  <c r="D48" i="7"/>
  <c r="C48" i="7"/>
  <c r="O47" i="7"/>
  <c r="I47" i="7"/>
  <c r="O46" i="7"/>
  <c r="I46" i="7"/>
  <c r="O45" i="7"/>
  <c r="I45" i="7"/>
  <c r="O44" i="7"/>
  <c r="I44" i="7"/>
  <c r="O43" i="7"/>
  <c r="N38" i="7"/>
  <c r="N73" i="7" s="1"/>
  <c r="M38" i="7"/>
  <c r="L38" i="7"/>
  <c r="L73" i="7" s="1"/>
  <c r="K38" i="7"/>
  <c r="K73" i="7" s="1"/>
  <c r="J38" i="7"/>
  <c r="H38" i="7"/>
  <c r="G38" i="7"/>
  <c r="F38" i="7"/>
  <c r="E38" i="7"/>
  <c r="E73" i="7" s="1"/>
  <c r="D38" i="7"/>
  <c r="C38" i="7"/>
  <c r="C73" i="7" s="1"/>
  <c r="O37" i="7"/>
  <c r="I37" i="7"/>
  <c r="O36" i="7"/>
  <c r="I36" i="7"/>
  <c r="O35" i="7"/>
  <c r="I35" i="7"/>
  <c r="O34" i="7"/>
  <c r="I34" i="7"/>
  <c r="O33" i="7"/>
  <c r="M73" i="7" l="1"/>
  <c r="D73" i="7"/>
  <c r="G73" i="7"/>
  <c r="F73" i="7"/>
  <c r="H73" i="7"/>
  <c r="J73" i="7"/>
  <c r="O59" i="7"/>
  <c r="I59" i="7"/>
  <c r="P70" i="7"/>
  <c r="P53" i="7"/>
  <c r="P56" i="7"/>
  <c r="P52" i="7"/>
  <c r="P55" i="7"/>
  <c r="P54" i="7"/>
  <c r="P34" i="7"/>
  <c r="P36" i="7"/>
  <c r="P45" i="7"/>
  <c r="P61" i="7"/>
  <c r="P63" i="7" s="1"/>
  <c r="P46" i="7"/>
  <c r="P37" i="7"/>
  <c r="O48" i="7"/>
  <c r="I38" i="7"/>
  <c r="O38" i="7"/>
  <c r="O73" i="7" s="1"/>
  <c r="P35" i="7"/>
  <c r="P47" i="7"/>
  <c r="P44" i="7"/>
  <c r="I48" i="7"/>
  <c r="I73" i="7" l="1"/>
  <c r="P59" i="7"/>
  <c r="P48" i="7"/>
  <c r="P38" i="7"/>
  <c r="P73" i="7" l="1"/>
  <c r="D27" i="7"/>
  <c r="E27" i="7"/>
  <c r="F27" i="7"/>
  <c r="G27" i="7"/>
  <c r="H27" i="7"/>
  <c r="J27" i="7"/>
  <c r="K27" i="7"/>
  <c r="L27" i="7"/>
  <c r="M27" i="7"/>
  <c r="N27" i="7"/>
  <c r="C27" i="7"/>
  <c r="O21" i="7" l="1"/>
  <c r="O26" i="7" l="1"/>
  <c r="I26" i="7"/>
  <c r="O25" i="7"/>
  <c r="I25" i="7"/>
  <c r="O24" i="7"/>
  <c r="I24" i="7"/>
  <c r="O23" i="7"/>
  <c r="I23" i="7"/>
  <c r="O22" i="7"/>
  <c r="I22" i="7"/>
  <c r="N20" i="7"/>
  <c r="N28" i="7" s="1"/>
  <c r="M20" i="7"/>
  <c r="M28" i="7" s="1"/>
  <c r="L20" i="7"/>
  <c r="L28" i="7" s="1"/>
  <c r="K20" i="7"/>
  <c r="K28" i="7" s="1"/>
  <c r="J20" i="7"/>
  <c r="J28" i="7" s="1"/>
  <c r="H20" i="7"/>
  <c r="H28" i="7" s="1"/>
  <c r="G20" i="7"/>
  <c r="G28" i="7" s="1"/>
  <c r="F20" i="7"/>
  <c r="F28" i="7" s="1"/>
  <c r="E20" i="7"/>
  <c r="E28" i="7" s="1"/>
  <c r="D20" i="7"/>
  <c r="D28" i="7" s="1"/>
  <c r="C20" i="7"/>
  <c r="C28" i="7" s="1"/>
  <c r="O19" i="7"/>
  <c r="I19" i="7"/>
  <c r="O18" i="7"/>
  <c r="I18" i="7"/>
  <c r="O17" i="7"/>
  <c r="O16" i="7"/>
  <c r="I16" i="7"/>
  <c r="O15" i="7"/>
  <c r="O14" i="7"/>
  <c r="I14" i="7"/>
  <c r="O13" i="7"/>
  <c r="O12" i="7"/>
  <c r="I12" i="7"/>
  <c r="O11" i="7"/>
  <c r="O10" i="7"/>
  <c r="I10" i="7"/>
  <c r="O9" i="7"/>
  <c r="N74" i="7" l="1"/>
  <c r="M74" i="7"/>
  <c r="H74" i="7"/>
  <c r="D74" i="7"/>
  <c r="J74" i="7"/>
  <c r="E74" i="7"/>
  <c r="G74" i="7"/>
  <c r="K74" i="7"/>
  <c r="F74" i="7"/>
  <c r="C74" i="7"/>
  <c r="L74" i="7"/>
  <c r="I27" i="7"/>
  <c r="O27" i="7"/>
  <c r="P19" i="7"/>
  <c r="P14" i="7"/>
  <c r="O20" i="7"/>
  <c r="O28" i="7" s="1"/>
  <c r="P16" i="7"/>
  <c r="P23" i="7"/>
  <c r="P10" i="7"/>
  <c r="P18" i="7"/>
  <c r="P24" i="7"/>
  <c r="P25" i="7"/>
  <c r="P22" i="7"/>
  <c r="P12" i="7"/>
  <c r="P26" i="7"/>
  <c r="I20" i="7"/>
  <c r="I28" i="7" l="1"/>
  <c r="I74" i="7" s="1"/>
  <c r="O74" i="7"/>
  <c r="P27" i="7"/>
  <c r="P20" i="7"/>
  <c r="P28" i="7" l="1"/>
  <c r="P74" i="7"/>
  <c r="P76" i="7" s="1"/>
</calcChain>
</file>

<file path=xl/sharedStrings.xml><?xml version="1.0" encoding="utf-8"?>
<sst xmlns="http://schemas.openxmlformats.org/spreadsheetml/2006/main" count="107" uniqueCount="99">
  <si>
    <t>Rovatrend száma</t>
  </si>
  <si>
    <t>K1</t>
  </si>
  <si>
    <t>K2</t>
  </si>
  <si>
    <t>K3</t>
  </si>
  <si>
    <t>K512</t>
  </si>
  <si>
    <t>K1-K5</t>
  </si>
  <si>
    <t>K6</t>
  </si>
  <si>
    <t>K7</t>
  </si>
  <si>
    <t>K6-K8</t>
  </si>
  <si>
    <t>Személyi juttatások</t>
  </si>
  <si>
    <t>Dologi kiadások</t>
  </si>
  <si>
    <t>Működési kiadások összesen</t>
  </si>
  <si>
    <t>Beruházások</t>
  </si>
  <si>
    <t>Felújítások</t>
  </si>
  <si>
    <t>Felhalmozási kiadások összesen</t>
  </si>
  <si>
    <t>K1-K8</t>
  </si>
  <si>
    <t>Költségvetési kiadások mindösszesen</t>
  </si>
  <si>
    <t>Rovatrend és címszám  megnevezése</t>
  </si>
  <si>
    <t>ezer Ft</t>
  </si>
  <si>
    <t>Egyéb városüzemeltetési feladatok</t>
  </si>
  <si>
    <t>Budapest Főváros VII. Kerület Erzsébetváros Önkormányzata</t>
  </si>
  <si>
    <t>K89</t>
  </si>
  <si>
    <t>ÁTHÚZÓDÓ KÖTELEZETTSÉGVÁLLALÁSOK (MARADVÁNY TERHÉRE)</t>
  </si>
  <si>
    <t>Munka-adókat terhelő járulékok és szociális hozzá-járulási adó</t>
  </si>
  <si>
    <t>Egyéb működési célú támogatások állam-háztartáson kívülre</t>
  </si>
  <si>
    <t>Egyéb felhalmozási célú támogatások állam-háztartáson kívülre</t>
  </si>
  <si>
    <t>Önkormányzat működése</t>
  </si>
  <si>
    <t>K4</t>
  </si>
  <si>
    <t>Ellátottak pénzbeli juttatásai</t>
  </si>
  <si>
    <t>Környezet-egészségügyi feladatok</t>
  </si>
  <si>
    <t>Önkormányzati épületek, lakások, helyiségek kezelése, üzemeltetése</t>
  </si>
  <si>
    <t>Megbízási díj</t>
  </si>
  <si>
    <t>Önkormányzati beruházások</t>
  </si>
  <si>
    <t>Önkormányzat működése összesen</t>
  </si>
  <si>
    <t>KIMUTATÁS</t>
  </si>
  <si>
    <t>Egyéb szolgáltatások</t>
  </si>
  <si>
    <t>Önkormányzati beruházások összesen</t>
  </si>
  <si>
    <t xml:space="preserve">Ellátási szerződések alapján nyújtott támogatások és egyéb működési célú támogatások államháztartáson kívülre </t>
  </si>
  <si>
    <t>Parkolásüzemeltetési feladatok</t>
  </si>
  <si>
    <t>Egyéb kommunikációs szolgáltatások</t>
  </si>
  <si>
    <t>Parkolásüzemeltetési feladatok összesen</t>
  </si>
  <si>
    <t>Szellemi tevékenység részére kifizetés</t>
  </si>
  <si>
    <t>Rendezvények, események</t>
  </si>
  <si>
    <t>Önkormányzati felújítások</t>
  </si>
  <si>
    <t>Önkormányzati felújítások összesen</t>
  </si>
  <si>
    <t>Rendezvények, stratégiai feladatok</t>
  </si>
  <si>
    <t>ÖSSZES MARADVÁNY</t>
  </si>
  <si>
    <t>Közterületek karácsonyi díszkivilágítása</t>
  </si>
  <si>
    <t>9=3+4+5+6+7+8</t>
  </si>
  <si>
    <t>Ellátási szerződések alapján nyújtott támogatások és egyéb működési célú támogatások államháztartáson kívülre összesen</t>
  </si>
  <si>
    <t>Egyéb felhalmozási célú támogatások államháztartáson belülre</t>
  </si>
  <si>
    <t>K84</t>
  </si>
  <si>
    <t>K86</t>
  </si>
  <si>
    <t>15=10+11+12+13+14</t>
  </si>
  <si>
    <t>16=9+15</t>
  </si>
  <si>
    <t>ÁTHÚZÓDÓ KÖTELEZETTSÉGVÁLLALÁSOK ÖSSZESEN</t>
  </si>
  <si>
    <t>Cím-szám</t>
  </si>
  <si>
    <t>Felhalmozási célú visszatérítendő támogatások, kölcsönök nyújtása állam-háztartáson kívülre</t>
  </si>
  <si>
    <t>2023.  évi költségvetési maradványának kötelezettségvállalással terhelt feladatairól
 (kiemelt előirányzatonkénti rendezésben)</t>
  </si>
  <si>
    <t>Illegális lomok elszállítása</t>
  </si>
  <si>
    <t>Parkolási feltételrendszer biztosítása Budapest Főváros Önkormányzata részére</t>
  </si>
  <si>
    <t>Dohány utca 45. rovarirtás</t>
  </si>
  <si>
    <t>Egyéb dologi kiadások</t>
  </si>
  <si>
    <t>Rózsa utca 13. üzlethelyiség felújítása</t>
  </si>
  <si>
    <t>2024. évi eredeti rendeletbe már betervezett pályázatok maradványai</t>
  </si>
  <si>
    <t>Dob utca 38. bérleti díjba beszámítás</t>
  </si>
  <si>
    <t>Fegya. Levelek otthonról munkacímű könyv kiadásának támogatása</t>
  </si>
  <si>
    <t>Görögkeleti Román Plébánia támogatása</t>
  </si>
  <si>
    <t>Magyarországi Evangéliumi Testvérközösség –  Fűtött utca támogatása</t>
  </si>
  <si>
    <t>Arany Medál-díj</t>
  </si>
  <si>
    <t>Király utca 51. szám alatti üzlethelyiség felújítása</t>
  </si>
  <si>
    <t>Baross tér 16. udvari pincehelyiség és utcai földszinti helyiség felújítása</t>
  </si>
  <si>
    <t>Nefelejcs utca 45. A/2. életveszélyes elektromos hálózat felújítása</t>
  </si>
  <si>
    <t>Kertész utca 24-28. II. emelet 12. életveszélyes elektromos hálózat felújítása</t>
  </si>
  <si>
    <t>Led logó projektor beszerzése</t>
  </si>
  <si>
    <t>Kazinczy utca 34. bérleti díjba beszámítás</t>
  </si>
  <si>
    <t>Dob utca 29. bérleti díjba beszámítás</t>
  </si>
  <si>
    <t>Thököly út 17. bérleti díjba beszámítás</t>
  </si>
  <si>
    <t>ÚJ FELADATOK ÉS TARTALÉKOK (MARADVÁNY TERHÉRE)</t>
  </si>
  <si>
    <t>ÚJ FELADATOK ÉS TARTALÉKOK ÖSSZESEN</t>
  </si>
  <si>
    <t>MINDÖSSZESEN</t>
  </si>
  <si>
    <t>Központilag kezelt ágazati feladatok</t>
  </si>
  <si>
    <t>Rendkívüli önkormányzati kiadások biztosítása</t>
  </si>
  <si>
    <t>Rendkívüli káresemények kerete az Áht. 40. § (5) bekezdése szerint</t>
  </si>
  <si>
    <t xml:space="preserve">Veszélyhelyzet tartalék kerete </t>
  </si>
  <si>
    <t>Központilag kezelt ágazati feladatok összesen</t>
  </si>
  <si>
    <t>Pályázatok előkészítése</t>
  </si>
  <si>
    <t>Pályázatok önrésze</t>
  </si>
  <si>
    <t>K513</t>
  </si>
  <si>
    <t>Tartalékok</t>
  </si>
  <si>
    <t>Klauzál téri Csarnok üzlet bérleti díjba beszámítás</t>
  </si>
  <si>
    <t>Önkormányzat által alapított kitüntetések, díjak</t>
  </si>
  <si>
    <t>Díjakhoz plakett készítése</t>
  </si>
  <si>
    <t>Dohány utca 45. 1. emelet 18. elektromos hálózat felújítása</t>
  </si>
  <si>
    <t>Klauzál utca 13. földszint 2. elektromos hálózat felújítása</t>
  </si>
  <si>
    <t>Szolgálati lakások</t>
  </si>
  <si>
    <t>Balatonmáriafürdő kisértékű tárgyi eszközök beszerzése</t>
  </si>
  <si>
    <t>Általános tartalék</t>
  </si>
  <si>
    <t>Szellemi tevékenység végzésére kifizetés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</si>
</sst>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sz val="20"/>
      <name val="Times New Roman"/>
      <family val="1"/>
      <charset val="238"/>
    </font>
    <font>
      <b/>
      <sz val="20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5">
    <xf numFmtId="0" fontId="0" fillId="0" borderId="0" xfId="0"/>
    <xf numFmtId="0" fontId="1" fillId="0" borderId="0" xfId="0" applyFont="1" applyFill="1" applyBorder="1"/>
    <xf numFmtId="1" fontId="2" fillId="0" borderId="0" xfId="0" applyNumberFormat="1" applyFont="1" applyFill="1" applyBorder="1" applyAlignment="1"/>
    <xf numFmtId="1" fontId="1" fillId="0" borderId="0" xfId="0" applyNumberFormat="1" applyFont="1" applyFill="1" applyBorder="1"/>
    <xf numFmtId="0" fontId="1" fillId="0" borderId="0" xfId="0" applyFont="1" applyFill="1" applyBorder="1" applyAlignment="1">
      <alignment wrapText="1"/>
    </xf>
    <xf numFmtId="0" fontId="2" fillId="0" borderId="0" xfId="0" applyFont="1" applyFill="1" applyBorder="1"/>
    <xf numFmtId="0" fontId="1" fillId="0" borderId="0" xfId="0" applyFont="1" applyFill="1" applyBorder="1" applyAlignment="1">
      <alignment horizontal="right"/>
    </xf>
    <xf numFmtId="0" fontId="2" fillId="0" borderId="0" xfId="0" applyFont="1" applyFill="1" applyBorder="1" applyAlignment="1">
      <alignment horizontal="right"/>
    </xf>
    <xf numFmtId="0" fontId="1" fillId="0" borderId="5" xfId="0" applyFont="1" applyFill="1" applyBorder="1" applyAlignment="1">
      <alignment horizontal="center" wrapText="1"/>
    </xf>
    <xf numFmtId="0" fontId="2" fillId="0" borderId="5" xfId="0" applyFont="1" applyFill="1" applyBorder="1" applyAlignment="1">
      <alignment horizontal="center" wrapText="1"/>
    </xf>
    <xf numFmtId="0" fontId="1" fillId="0" borderId="20" xfId="0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1" fillId="0" borderId="20" xfId="0" applyFont="1" applyFill="1" applyBorder="1" applyAlignment="1">
      <alignment horizontal="center" vertical="center" wrapText="1"/>
    </xf>
    <xf numFmtId="1" fontId="1" fillId="0" borderId="2" xfId="0" applyNumberFormat="1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20" xfId="0" applyFont="1" applyFill="1" applyBorder="1" applyAlignment="1">
      <alignment vertical="center"/>
    </xf>
    <xf numFmtId="0" fontId="1" fillId="0" borderId="4" xfId="0" applyFont="1" applyFill="1" applyBorder="1" applyAlignment="1">
      <alignment vertical="center"/>
    </xf>
    <xf numFmtId="1" fontId="2" fillId="0" borderId="2" xfId="0" quotePrefix="1" applyNumberFormat="1" applyFont="1" applyFill="1" applyBorder="1" applyAlignment="1">
      <alignment vertical="center"/>
    </xf>
    <xf numFmtId="1" fontId="2" fillId="0" borderId="4" xfId="0" quotePrefix="1" applyNumberFormat="1" applyFont="1" applyFill="1" applyBorder="1" applyAlignment="1">
      <alignment vertical="center" wrapText="1"/>
    </xf>
    <xf numFmtId="1" fontId="2" fillId="0" borderId="4" xfId="0" quotePrefix="1" applyNumberFormat="1" applyFont="1" applyFill="1" applyBorder="1" applyAlignment="1">
      <alignment vertical="center"/>
    </xf>
    <xf numFmtId="1" fontId="2" fillId="0" borderId="12" xfId="0" quotePrefix="1" applyNumberFormat="1" applyFont="1" applyFill="1" applyBorder="1" applyAlignment="1">
      <alignment vertical="center"/>
    </xf>
    <xf numFmtId="0" fontId="2" fillId="0" borderId="21" xfId="0" applyFont="1" applyFill="1" applyBorder="1"/>
    <xf numFmtId="0" fontId="2" fillId="0" borderId="7" xfId="0" applyFont="1" applyFill="1" applyBorder="1"/>
    <xf numFmtId="1" fontId="2" fillId="0" borderId="6" xfId="0" quotePrefix="1" applyNumberFormat="1" applyFont="1" applyFill="1" applyBorder="1" applyAlignment="1">
      <alignment horizontal="centerContinuous" vertical="center"/>
    </xf>
    <xf numFmtId="0" fontId="2" fillId="0" borderId="7" xfId="0" applyFont="1" applyFill="1" applyBorder="1" applyAlignment="1">
      <alignment vertical="center" wrapText="1"/>
    </xf>
    <xf numFmtId="3" fontId="2" fillId="0" borderId="7" xfId="0" applyNumberFormat="1" applyFont="1" applyFill="1" applyBorder="1"/>
    <xf numFmtId="3" fontId="2" fillId="0" borderId="13" xfId="0" applyNumberFormat="1" applyFont="1" applyFill="1" applyBorder="1"/>
    <xf numFmtId="0" fontId="1" fillId="0" borderId="7" xfId="0" applyFont="1" applyFill="1" applyBorder="1" applyAlignment="1">
      <alignment vertical="center" wrapText="1"/>
    </xf>
    <xf numFmtId="3" fontId="1" fillId="0" borderId="7" xfId="0" applyNumberFormat="1" applyFont="1" applyFill="1" applyBorder="1"/>
    <xf numFmtId="3" fontId="1" fillId="0" borderId="13" xfId="0" applyNumberFormat="1" applyFont="1" applyFill="1" applyBorder="1"/>
    <xf numFmtId="0" fontId="1" fillId="0" borderId="21" xfId="0" applyFont="1" applyFill="1" applyBorder="1"/>
    <xf numFmtId="0" fontId="1" fillId="0" borderId="7" xfId="0" applyFont="1" applyFill="1" applyBorder="1"/>
    <xf numFmtId="1" fontId="2" fillId="0" borderId="10" xfId="0" quotePrefix="1" applyNumberFormat="1" applyFont="1" applyFill="1" applyBorder="1" applyAlignment="1">
      <alignment horizontal="centerContinuous" vertical="center"/>
    </xf>
    <xf numFmtId="0" fontId="2" fillId="0" borderId="11" xfId="0" applyFont="1" applyFill="1" applyBorder="1" applyAlignment="1">
      <alignment vertical="center" wrapText="1"/>
    </xf>
    <xf numFmtId="3" fontId="2" fillId="0" borderId="11" xfId="0" applyNumberFormat="1" applyFont="1" applyFill="1" applyBorder="1"/>
    <xf numFmtId="3" fontId="2" fillId="0" borderId="14" xfId="0" applyNumberFormat="1" applyFont="1" applyFill="1" applyBorder="1"/>
    <xf numFmtId="0" fontId="2" fillId="0" borderId="19" xfId="0" applyFont="1" applyFill="1" applyBorder="1"/>
    <xf numFmtId="0" fontId="2" fillId="0" borderId="11" xfId="0" applyFont="1" applyFill="1" applyBorder="1"/>
    <xf numFmtId="1" fontId="2" fillId="0" borderId="3" xfId="0" quotePrefix="1" applyNumberFormat="1" applyFont="1" applyFill="1" applyBorder="1" applyAlignment="1">
      <alignment horizontal="centerContinuous" vertical="center"/>
    </xf>
    <xf numFmtId="0" fontId="2" fillId="0" borderId="15" xfId="0" applyFont="1" applyFill="1" applyBorder="1" applyAlignment="1">
      <alignment vertical="center" wrapText="1"/>
    </xf>
    <xf numFmtId="3" fontId="1" fillId="0" borderId="15" xfId="0" applyNumberFormat="1" applyFont="1" applyFill="1" applyBorder="1"/>
    <xf numFmtId="3" fontId="2" fillId="0" borderId="15" xfId="0" applyNumberFormat="1" applyFont="1" applyFill="1" applyBorder="1"/>
    <xf numFmtId="3" fontId="2" fillId="0" borderId="16" xfId="0" applyNumberFormat="1" applyFont="1" applyFill="1" applyBorder="1"/>
    <xf numFmtId="0" fontId="2" fillId="0" borderId="18" xfId="0" applyFont="1" applyFill="1" applyBorder="1"/>
    <xf numFmtId="0" fontId="2" fillId="0" borderId="15" xfId="0" applyFont="1" applyFill="1" applyBorder="1"/>
    <xf numFmtId="3" fontId="1" fillId="0" borderId="16" xfId="0" applyNumberFormat="1" applyFont="1" applyFill="1" applyBorder="1"/>
    <xf numFmtId="1" fontId="1" fillId="0" borderId="6" xfId="0" quotePrefix="1" applyNumberFormat="1" applyFont="1" applyFill="1" applyBorder="1" applyAlignment="1">
      <alignment horizontal="centerContinuous" vertical="center"/>
    </xf>
    <xf numFmtId="1" fontId="2" fillId="0" borderId="8" xfId="0" quotePrefix="1" applyNumberFormat="1" applyFont="1" applyFill="1" applyBorder="1" applyAlignment="1">
      <alignment horizontal="centerContinuous" vertical="center"/>
    </xf>
    <xf numFmtId="0" fontId="1" fillId="0" borderId="9" xfId="0" applyFont="1" applyFill="1" applyBorder="1" applyAlignment="1">
      <alignment vertical="center" wrapText="1"/>
    </xf>
    <xf numFmtId="3" fontId="1" fillId="0" borderId="9" xfId="0" applyNumberFormat="1" applyFont="1" applyFill="1" applyBorder="1"/>
    <xf numFmtId="3" fontId="2" fillId="0" borderId="9" xfId="0" applyNumberFormat="1" applyFont="1" applyFill="1" applyBorder="1"/>
    <xf numFmtId="3" fontId="1" fillId="0" borderId="17" xfId="0" applyNumberFormat="1" applyFont="1" applyFill="1" applyBorder="1"/>
    <xf numFmtId="0" fontId="2" fillId="0" borderId="22" xfId="0" applyFont="1" applyFill="1" applyBorder="1"/>
    <xf numFmtId="0" fontId="2" fillId="0" borderId="9" xfId="0" applyFont="1" applyFill="1" applyBorder="1"/>
    <xf numFmtId="3" fontId="2" fillId="0" borderId="17" xfId="0" applyNumberFormat="1" applyFont="1" applyFill="1" applyBorder="1"/>
    <xf numFmtId="3" fontId="2" fillId="0" borderId="11" xfId="0" applyNumberFormat="1" applyFont="1" applyFill="1" applyBorder="1" applyAlignment="1">
      <alignment vertical="center"/>
    </xf>
    <xf numFmtId="3" fontId="2" fillId="0" borderId="14" xfId="0" applyNumberFormat="1" applyFont="1" applyFill="1" applyBorder="1" applyAlignment="1">
      <alignment vertical="center"/>
    </xf>
    <xf numFmtId="0" fontId="2" fillId="0" borderId="19" xfId="0" applyFont="1" applyFill="1" applyBorder="1" applyAlignment="1">
      <alignment vertical="center"/>
    </xf>
    <xf numFmtId="0" fontId="2" fillId="0" borderId="11" xfId="0" applyFont="1" applyFill="1" applyBorder="1" applyAlignment="1">
      <alignment vertical="center"/>
    </xf>
    <xf numFmtId="1" fontId="2" fillId="0" borderId="11" xfId="0" quotePrefix="1" applyNumberFormat="1" applyFont="1" applyFill="1" applyBorder="1" applyAlignment="1">
      <alignment vertical="center"/>
    </xf>
    <xf numFmtId="1" fontId="2" fillId="0" borderId="10" xfId="0" quotePrefix="1" applyNumberFormat="1" applyFont="1" applyFill="1" applyBorder="1" applyAlignment="1">
      <alignment vertical="center"/>
    </xf>
    <xf numFmtId="1" fontId="2" fillId="0" borderId="11" xfId="0" quotePrefix="1" applyNumberFormat="1" applyFont="1" applyFill="1" applyBorder="1" applyAlignment="1">
      <alignment vertical="center" wrapText="1"/>
    </xf>
    <xf numFmtId="0" fontId="2" fillId="0" borderId="24" xfId="0" applyFont="1" applyFill="1" applyBorder="1" applyAlignment="1">
      <alignment horizont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/>
    </xf>
    <xf numFmtId="0" fontId="2" fillId="0" borderId="23" xfId="0" applyFont="1" applyFill="1" applyBorder="1" applyAlignment="1">
      <alignment horizontal="left" vertical="center" wrapText="1"/>
    </xf>
    <xf numFmtId="0" fontId="2" fillId="0" borderId="19" xfId="0" applyFont="1" applyFill="1" applyBorder="1" applyAlignment="1">
      <alignment horizontal="left" vertical="center" wrapText="1"/>
    </xf>
    <xf numFmtId="1" fontId="2" fillId="0" borderId="23" xfId="0" quotePrefix="1" applyNumberFormat="1" applyFont="1" applyFill="1" applyBorder="1" applyAlignment="1">
      <alignment horizontal="left" vertical="center" wrapText="1"/>
    </xf>
    <xf numFmtId="1" fontId="2" fillId="0" borderId="19" xfId="0" quotePrefix="1" applyNumberFormat="1" applyFont="1" applyFill="1" applyBorder="1" applyAlignment="1">
      <alignment horizontal="left" vertical="center" wrapText="1"/>
    </xf>
    <xf numFmtId="1" fontId="2" fillId="0" borderId="0" xfId="0" applyNumberFormat="1" applyFont="1" applyFill="1" applyBorder="1" applyAlignment="1">
      <alignment horizontal="center"/>
    </xf>
    <xf numFmtId="1" fontId="1" fillId="0" borderId="3" xfId="0" applyNumberFormat="1" applyFont="1" applyFill="1" applyBorder="1" applyAlignment="1">
      <alignment horizontal="center" vertical="center" wrapText="1"/>
    </xf>
    <xf numFmtId="1" fontId="1" fillId="0" borderId="1" xfId="0" applyNumberFormat="1" applyFont="1" applyFill="1" applyBorder="1" applyAlignment="1">
      <alignment horizontal="center" vertical="center" wrapText="1"/>
    </xf>
    <xf numFmtId="1" fontId="2" fillId="0" borderId="0" xfId="0" applyNumberFormat="1" applyFont="1" applyFill="1" applyBorder="1" applyAlignment="1">
      <alignment horizontal="center" wrapText="1"/>
    </xf>
  </cellXfs>
  <cellStyles count="1">
    <cellStyle name="Normá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6"/>
  <sheetViews>
    <sheetView tabSelected="1" view="pageBreakPreview" zoomScale="60" zoomScaleNormal="70" workbookViewId="0">
      <pane xSplit="2" ySplit="8" topLeftCell="C36" activePane="bottomRight" state="frozen"/>
      <selection pane="topRight" activeCell="C1" sqref="C1"/>
      <selection pane="bottomLeft" activeCell="A10" sqref="A10"/>
      <selection pane="bottomRight" activeCell="B35" sqref="B35"/>
    </sheetView>
  </sheetViews>
  <sheetFormatPr defaultRowHeight="26.25" x14ac:dyDescent="0.4"/>
  <cols>
    <col min="1" max="1" width="12" style="1" customWidth="1"/>
    <col min="2" max="2" width="105.5703125" style="1" customWidth="1"/>
    <col min="3" max="3" width="17.85546875" style="1" customWidth="1"/>
    <col min="4" max="4" width="18.28515625" style="1" customWidth="1"/>
    <col min="5" max="6" width="17.140625" style="1" customWidth="1"/>
    <col min="7" max="8" width="20" style="1" customWidth="1"/>
    <col min="9" max="9" width="18.85546875" style="5" customWidth="1"/>
    <col min="10" max="10" width="20.85546875" style="1" customWidth="1"/>
    <col min="11" max="11" width="18.85546875" style="1" customWidth="1"/>
    <col min="12" max="12" width="25.5703125" style="1" customWidth="1"/>
    <col min="13" max="13" width="24.28515625" style="1" customWidth="1"/>
    <col min="14" max="14" width="20" style="1" customWidth="1"/>
    <col min="15" max="15" width="21.85546875" style="5" customWidth="1"/>
    <col min="16" max="16" width="23.5703125" style="5" customWidth="1"/>
    <col min="17" max="16384" width="9.140625" style="1"/>
  </cols>
  <sheetData>
    <row r="1" spans="1:17" x14ac:dyDescent="0.4">
      <c r="B1" s="2"/>
      <c r="C1" s="71" t="s">
        <v>34</v>
      </c>
      <c r="D1" s="71"/>
      <c r="E1" s="71"/>
      <c r="F1" s="71"/>
      <c r="G1" s="71"/>
      <c r="H1" s="71"/>
      <c r="I1" s="71"/>
      <c r="J1" s="2"/>
      <c r="K1" s="2"/>
      <c r="L1" s="2"/>
      <c r="M1" s="2"/>
      <c r="N1" s="2"/>
      <c r="O1" s="2"/>
      <c r="P1" s="2"/>
    </row>
    <row r="2" spans="1:17" x14ac:dyDescent="0.4">
      <c r="B2" s="2"/>
      <c r="C2" s="71" t="s">
        <v>20</v>
      </c>
      <c r="D2" s="71"/>
      <c r="E2" s="71"/>
      <c r="F2" s="71"/>
      <c r="G2" s="71"/>
      <c r="H2" s="71"/>
      <c r="I2" s="71"/>
      <c r="J2" s="2"/>
      <c r="K2" s="2"/>
      <c r="L2" s="2"/>
      <c r="M2" s="2"/>
      <c r="N2" s="2"/>
      <c r="O2" s="2"/>
      <c r="P2" s="2"/>
    </row>
    <row r="3" spans="1:17" ht="85.5" customHeight="1" x14ac:dyDescent="0.4">
      <c r="B3" s="2"/>
      <c r="C3" s="74" t="s">
        <v>58</v>
      </c>
      <c r="D3" s="71"/>
      <c r="E3" s="71"/>
      <c r="F3" s="71"/>
      <c r="G3" s="71"/>
      <c r="H3" s="71"/>
      <c r="I3" s="71"/>
      <c r="J3" s="2"/>
      <c r="K3" s="2"/>
      <c r="L3" s="2"/>
      <c r="M3" s="2"/>
      <c r="N3" s="2"/>
      <c r="O3" s="2"/>
      <c r="P3" s="2"/>
    </row>
    <row r="4" spans="1:17" ht="27" thickBot="1" x14ac:dyDescent="0.45">
      <c r="A4" s="3"/>
      <c r="B4" s="4"/>
      <c r="G4" s="5"/>
      <c r="H4" s="5"/>
      <c r="K4" s="6"/>
      <c r="P4" s="7" t="s">
        <v>18</v>
      </c>
    </row>
    <row r="5" spans="1:17" s="11" customFormat="1" ht="28.5" customHeight="1" x14ac:dyDescent="0.4">
      <c r="A5" s="72" t="s">
        <v>56</v>
      </c>
      <c r="B5" s="8" t="s">
        <v>0</v>
      </c>
      <c r="C5" s="8" t="s">
        <v>1</v>
      </c>
      <c r="D5" s="8" t="s">
        <v>2</v>
      </c>
      <c r="E5" s="8" t="s">
        <v>3</v>
      </c>
      <c r="F5" s="8" t="s">
        <v>27</v>
      </c>
      <c r="G5" s="8" t="s">
        <v>4</v>
      </c>
      <c r="H5" s="8" t="s">
        <v>88</v>
      </c>
      <c r="I5" s="9" t="s">
        <v>5</v>
      </c>
      <c r="J5" s="8" t="s">
        <v>6</v>
      </c>
      <c r="K5" s="8" t="s">
        <v>7</v>
      </c>
      <c r="L5" s="8" t="s">
        <v>51</v>
      </c>
      <c r="M5" s="8" t="s">
        <v>52</v>
      </c>
      <c r="N5" s="8" t="s">
        <v>21</v>
      </c>
      <c r="O5" s="9" t="s">
        <v>8</v>
      </c>
      <c r="P5" s="64" t="s">
        <v>15</v>
      </c>
      <c r="Q5" s="10"/>
    </row>
    <row r="6" spans="1:17" s="12" customFormat="1" ht="259.5" customHeight="1" x14ac:dyDescent="0.25">
      <c r="A6" s="73"/>
      <c r="B6" s="12" t="s">
        <v>17</v>
      </c>
      <c r="C6" s="12" t="s">
        <v>9</v>
      </c>
      <c r="D6" s="12" t="s">
        <v>23</v>
      </c>
      <c r="E6" s="12" t="s">
        <v>10</v>
      </c>
      <c r="F6" s="12" t="s">
        <v>28</v>
      </c>
      <c r="G6" s="12" t="s">
        <v>24</v>
      </c>
      <c r="H6" s="12" t="s">
        <v>89</v>
      </c>
      <c r="I6" s="13" t="s">
        <v>11</v>
      </c>
      <c r="J6" s="12" t="s">
        <v>12</v>
      </c>
      <c r="K6" s="12" t="s">
        <v>13</v>
      </c>
      <c r="L6" s="12" t="s">
        <v>50</v>
      </c>
      <c r="M6" s="12" t="s">
        <v>57</v>
      </c>
      <c r="N6" s="12" t="s">
        <v>25</v>
      </c>
      <c r="O6" s="13" t="s">
        <v>14</v>
      </c>
      <c r="P6" s="65" t="s">
        <v>16</v>
      </c>
      <c r="Q6" s="14"/>
    </row>
    <row r="7" spans="1:17" s="18" customFormat="1" ht="51" x14ac:dyDescent="0.25">
      <c r="A7" s="15">
        <v>1</v>
      </c>
      <c r="B7" s="12">
        <v>2</v>
      </c>
      <c r="C7" s="16">
        <v>3</v>
      </c>
      <c r="D7" s="16">
        <v>4</v>
      </c>
      <c r="E7" s="16">
        <v>5</v>
      </c>
      <c r="F7" s="16">
        <v>6</v>
      </c>
      <c r="G7" s="16">
        <v>7</v>
      </c>
      <c r="H7" s="16">
        <v>8</v>
      </c>
      <c r="I7" s="13" t="s">
        <v>48</v>
      </c>
      <c r="J7" s="16">
        <v>10</v>
      </c>
      <c r="K7" s="16">
        <v>11</v>
      </c>
      <c r="L7" s="16">
        <v>12</v>
      </c>
      <c r="M7" s="16">
        <v>13</v>
      </c>
      <c r="N7" s="16">
        <v>14</v>
      </c>
      <c r="O7" s="13" t="s">
        <v>53</v>
      </c>
      <c r="P7" s="66" t="s">
        <v>54</v>
      </c>
      <c r="Q7" s="17"/>
    </row>
    <row r="8" spans="1:17" s="24" customFormat="1" ht="68.25" customHeight="1" thickBot="1" x14ac:dyDescent="0.4">
      <c r="A8" s="19" t="s">
        <v>22</v>
      </c>
      <c r="B8" s="20"/>
      <c r="C8" s="21"/>
      <c r="D8" s="21"/>
      <c r="E8" s="21"/>
      <c r="F8" s="21"/>
      <c r="G8" s="21"/>
      <c r="H8" s="21"/>
      <c r="I8" s="21"/>
      <c r="J8" s="21"/>
      <c r="K8" s="21"/>
      <c r="L8" s="21"/>
      <c r="M8" s="21"/>
      <c r="N8" s="21"/>
      <c r="O8" s="21"/>
      <c r="P8" s="22"/>
      <c r="Q8" s="23"/>
    </row>
    <row r="9" spans="1:17" s="46" customFormat="1" ht="25.5" x14ac:dyDescent="0.35">
      <c r="A9" s="40">
        <v>5203</v>
      </c>
      <c r="B9" s="41" t="s">
        <v>29</v>
      </c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>
        <f t="shared" ref="O9:O19" si="0">SUM(J9:N9)</f>
        <v>0</v>
      </c>
      <c r="P9" s="44"/>
      <c r="Q9" s="45"/>
    </row>
    <row r="10" spans="1:17" s="33" customFormat="1" ht="27" thickBot="1" x14ac:dyDescent="0.45">
      <c r="A10" s="25"/>
      <c r="B10" s="29" t="s">
        <v>59</v>
      </c>
      <c r="C10" s="30"/>
      <c r="D10" s="30"/>
      <c r="E10" s="30">
        <v>2540</v>
      </c>
      <c r="F10" s="30"/>
      <c r="G10" s="30"/>
      <c r="H10" s="30"/>
      <c r="I10" s="27">
        <f t="shared" ref="I10:I19" si="1">SUM(C10:H10)</f>
        <v>2540</v>
      </c>
      <c r="J10" s="30"/>
      <c r="K10" s="30"/>
      <c r="L10" s="30"/>
      <c r="M10" s="30"/>
      <c r="N10" s="30"/>
      <c r="O10" s="27">
        <f t="shared" si="0"/>
        <v>0</v>
      </c>
      <c r="P10" s="28">
        <f t="shared" ref="P10" si="2">SUM(I10,O10)</f>
        <v>2540</v>
      </c>
      <c r="Q10" s="32"/>
    </row>
    <row r="11" spans="1:17" s="46" customFormat="1" ht="25.5" x14ac:dyDescent="0.35">
      <c r="A11" s="40">
        <v>5207</v>
      </c>
      <c r="B11" s="41" t="s">
        <v>19</v>
      </c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>
        <f t="shared" si="0"/>
        <v>0</v>
      </c>
      <c r="P11" s="44"/>
      <c r="Q11" s="45"/>
    </row>
    <row r="12" spans="1:17" s="24" customFormat="1" ht="27" thickBot="1" x14ac:dyDescent="0.45">
      <c r="A12" s="25"/>
      <c r="B12" s="29" t="s">
        <v>47</v>
      </c>
      <c r="C12" s="27"/>
      <c r="D12" s="27"/>
      <c r="E12" s="30">
        <v>20774</v>
      </c>
      <c r="F12" s="27"/>
      <c r="G12" s="27"/>
      <c r="H12" s="27"/>
      <c r="I12" s="27">
        <f t="shared" si="1"/>
        <v>20774</v>
      </c>
      <c r="J12" s="27"/>
      <c r="K12" s="27"/>
      <c r="L12" s="27"/>
      <c r="M12" s="27"/>
      <c r="N12" s="27"/>
      <c r="O12" s="27">
        <f t="shared" si="0"/>
        <v>0</v>
      </c>
      <c r="P12" s="28">
        <f>SUM(I12,O12)</f>
        <v>20774</v>
      </c>
      <c r="Q12" s="23"/>
    </row>
    <row r="13" spans="1:17" s="46" customFormat="1" ht="25.5" x14ac:dyDescent="0.35">
      <c r="A13" s="40">
        <v>5210</v>
      </c>
      <c r="B13" s="41" t="s">
        <v>38</v>
      </c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>
        <f t="shared" si="0"/>
        <v>0</v>
      </c>
      <c r="P13" s="44"/>
      <c r="Q13" s="45"/>
    </row>
    <row r="14" spans="1:17" s="24" customFormat="1" ht="53.25" thickBot="1" x14ac:dyDescent="0.45">
      <c r="A14" s="25"/>
      <c r="B14" s="29" t="s">
        <v>60</v>
      </c>
      <c r="C14" s="27"/>
      <c r="D14" s="27"/>
      <c r="E14" s="30">
        <v>7471</v>
      </c>
      <c r="F14" s="27"/>
      <c r="G14" s="27"/>
      <c r="H14" s="27"/>
      <c r="I14" s="27">
        <f t="shared" si="1"/>
        <v>7471</v>
      </c>
      <c r="J14" s="27"/>
      <c r="K14" s="27"/>
      <c r="L14" s="27"/>
      <c r="M14" s="27"/>
      <c r="N14" s="27"/>
      <c r="O14" s="27">
        <f t="shared" si="0"/>
        <v>0</v>
      </c>
      <c r="P14" s="28">
        <f>SUM(I14,O14)</f>
        <v>7471</v>
      </c>
      <c r="Q14" s="23"/>
    </row>
    <row r="15" spans="1:17" s="46" customFormat="1" ht="51" x14ac:dyDescent="0.4">
      <c r="A15" s="40">
        <v>5301</v>
      </c>
      <c r="B15" s="41" t="s">
        <v>30</v>
      </c>
      <c r="C15" s="43"/>
      <c r="D15" s="43"/>
      <c r="E15" s="42"/>
      <c r="F15" s="43"/>
      <c r="G15" s="43"/>
      <c r="H15" s="43"/>
      <c r="I15" s="43"/>
      <c r="J15" s="43"/>
      <c r="K15" s="43"/>
      <c r="L15" s="43"/>
      <c r="M15" s="43"/>
      <c r="N15" s="43"/>
      <c r="O15" s="43">
        <f t="shared" si="0"/>
        <v>0</v>
      </c>
      <c r="P15" s="44"/>
      <c r="Q15" s="45"/>
    </row>
    <row r="16" spans="1:17" s="55" customFormat="1" ht="27" thickBot="1" x14ac:dyDescent="0.45">
      <c r="A16" s="49"/>
      <c r="B16" s="50" t="s">
        <v>61</v>
      </c>
      <c r="C16" s="52"/>
      <c r="D16" s="52"/>
      <c r="E16" s="51">
        <v>1956</v>
      </c>
      <c r="F16" s="52"/>
      <c r="G16" s="52"/>
      <c r="H16" s="52"/>
      <c r="I16" s="52">
        <f t="shared" si="1"/>
        <v>1956</v>
      </c>
      <c r="J16" s="52"/>
      <c r="K16" s="52"/>
      <c r="L16" s="52"/>
      <c r="M16" s="52"/>
      <c r="N16" s="52"/>
      <c r="O16" s="52">
        <f t="shared" si="0"/>
        <v>0</v>
      </c>
      <c r="P16" s="56">
        <f>SUM(I16,O16)</f>
        <v>1956</v>
      </c>
      <c r="Q16" s="54"/>
    </row>
    <row r="17" spans="1:17" s="46" customFormat="1" ht="25.5" x14ac:dyDescent="0.35">
      <c r="A17" s="40">
        <v>5503</v>
      </c>
      <c r="B17" s="41" t="s">
        <v>26</v>
      </c>
      <c r="C17" s="43"/>
      <c r="D17" s="43"/>
      <c r="E17" s="43"/>
      <c r="F17" s="43"/>
      <c r="G17" s="43"/>
      <c r="H17" s="43"/>
      <c r="I17" s="43"/>
      <c r="J17" s="43"/>
      <c r="K17" s="43"/>
      <c r="L17" s="43"/>
      <c r="M17" s="43"/>
      <c r="N17" s="43"/>
      <c r="O17" s="43">
        <f t="shared" si="0"/>
        <v>0</v>
      </c>
      <c r="P17" s="44"/>
      <c r="Q17" s="45"/>
    </row>
    <row r="18" spans="1:17" s="24" customFormat="1" x14ac:dyDescent="0.4">
      <c r="A18" s="25"/>
      <c r="B18" s="29" t="s">
        <v>41</v>
      </c>
      <c r="C18" s="30"/>
      <c r="D18" s="30"/>
      <c r="E18" s="30">
        <v>5831</v>
      </c>
      <c r="F18" s="30"/>
      <c r="G18" s="30"/>
      <c r="H18" s="30"/>
      <c r="I18" s="27">
        <f t="shared" si="1"/>
        <v>5831</v>
      </c>
      <c r="J18" s="27"/>
      <c r="K18" s="27"/>
      <c r="L18" s="27"/>
      <c r="M18" s="27"/>
      <c r="N18" s="27"/>
      <c r="O18" s="27">
        <f t="shared" si="0"/>
        <v>0</v>
      </c>
      <c r="P18" s="28">
        <f t="shared" ref="P18:P19" si="3">SUM(I18,O18)</f>
        <v>5831</v>
      </c>
      <c r="Q18" s="23"/>
    </row>
    <row r="19" spans="1:17" s="24" customFormat="1" ht="27" thickBot="1" x14ac:dyDescent="0.45">
      <c r="A19" s="25"/>
      <c r="B19" s="29" t="s">
        <v>31</v>
      </c>
      <c r="C19" s="30">
        <v>5563</v>
      </c>
      <c r="D19" s="30">
        <v>723</v>
      </c>
      <c r="E19" s="30"/>
      <c r="F19" s="30"/>
      <c r="G19" s="30"/>
      <c r="H19" s="30"/>
      <c r="I19" s="27">
        <f t="shared" si="1"/>
        <v>6286</v>
      </c>
      <c r="J19" s="27"/>
      <c r="K19" s="27"/>
      <c r="L19" s="27"/>
      <c r="M19" s="27"/>
      <c r="N19" s="27"/>
      <c r="O19" s="27">
        <f t="shared" si="0"/>
        <v>0</v>
      </c>
      <c r="P19" s="28">
        <f t="shared" si="3"/>
        <v>6286</v>
      </c>
      <c r="Q19" s="23"/>
    </row>
    <row r="20" spans="1:17" s="39" customFormat="1" thickBot="1" x14ac:dyDescent="0.4">
      <c r="A20" s="34">
        <v>5503</v>
      </c>
      <c r="B20" s="35" t="s">
        <v>33</v>
      </c>
      <c r="C20" s="36">
        <f t="shared" ref="C20:P20" si="4">SUM(C18:C19)</f>
        <v>5563</v>
      </c>
      <c r="D20" s="36">
        <f t="shared" si="4"/>
        <v>723</v>
      </c>
      <c r="E20" s="36">
        <f t="shared" si="4"/>
        <v>5831</v>
      </c>
      <c r="F20" s="36">
        <f t="shared" si="4"/>
        <v>0</v>
      </c>
      <c r="G20" s="36">
        <f t="shared" si="4"/>
        <v>0</v>
      </c>
      <c r="H20" s="36">
        <f t="shared" si="4"/>
        <v>0</v>
      </c>
      <c r="I20" s="36">
        <f t="shared" si="4"/>
        <v>12117</v>
      </c>
      <c r="J20" s="36">
        <f t="shared" si="4"/>
        <v>0</v>
      </c>
      <c r="K20" s="36">
        <f t="shared" si="4"/>
        <v>0</v>
      </c>
      <c r="L20" s="36">
        <f t="shared" si="4"/>
        <v>0</v>
      </c>
      <c r="M20" s="36">
        <f t="shared" si="4"/>
        <v>0</v>
      </c>
      <c r="N20" s="36">
        <f t="shared" si="4"/>
        <v>0</v>
      </c>
      <c r="O20" s="36">
        <f t="shared" si="4"/>
        <v>0</v>
      </c>
      <c r="P20" s="37">
        <f t="shared" si="4"/>
        <v>12117</v>
      </c>
      <c r="Q20" s="38"/>
    </row>
    <row r="21" spans="1:17" s="46" customFormat="1" x14ac:dyDescent="0.4">
      <c r="A21" s="40">
        <v>6303</v>
      </c>
      <c r="B21" s="41" t="s">
        <v>43</v>
      </c>
      <c r="C21" s="43"/>
      <c r="D21" s="43"/>
      <c r="E21" s="42"/>
      <c r="F21" s="43"/>
      <c r="G21" s="43"/>
      <c r="H21" s="43"/>
      <c r="I21" s="43"/>
      <c r="J21" s="42"/>
      <c r="K21" s="43"/>
      <c r="L21" s="43"/>
      <c r="M21" s="43"/>
      <c r="N21" s="43"/>
      <c r="O21" s="43">
        <f t="shared" ref="O21" si="5">SUM(J21:N21)</f>
        <v>0</v>
      </c>
      <c r="P21" s="44"/>
      <c r="Q21" s="45"/>
    </row>
    <row r="22" spans="1:17" s="24" customFormat="1" x14ac:dyDescent="0.4">
      <c r="A22" s="25"/>
      <c r="B22" s="29" t="s">
        <v>70</v>
      </c>
      <c r="C22" s="27"/>
      <c r="D22" s="27"/>
      <c r="E22" s="30"/>
      <c r="F22" s="27"/>
      <c r="G22" s="27"/>
      <c r="H22" s="27"/>
      <c r="I22" s="27">
        <f t="shared" ref="I22:I26" si="6">SUM(C22:H22)</f>
        <v>0</v>
      </c>
      <c r="J22" s="30"/>
      <c r="K22" s="30">
        <v>21502</v>
      </c>
      <c r="L22" s="27"/>
      <c r="M22" s="27"/>
      <c r="N22" s="27"/>
      <c r="O22" s="27">
        <f t="shared" ref="O22:O26" si="7">SUM(J22:N22)</f>
        <v>21502</v>
      </c>
      <c r="P22" s="28">
        <f t="shared" ref="P22:P26" si="8">SUM(I22,O22)</f>
        <v>21502</v>
      </c>
      <c r="Q22" s="23"/>
    </row>
    <row r="23" spans="1:17" s="24" customFormat="1" x14ac:dyDescent="0.4">
      <c r="A23" s="25"/>
      <c r="B23" s="29" t="s">
        <v>63</v>
      </c>
      <c r="C23" s="27"/>
      <c r="D23" s="27"/>
      <c r="E23" s="30"/>
      <c r="F23" s="27"/>
      <c r="G23" s="27"/>
      <c r="H23" s="27"/>
      <c r="I23" s="27">
        <f t="shared" si="6"/>
        <v>0</v>
      </c>
      <c r="J23" s="30"/>
      <c r="K23" s="30">
        <v>323</v>
      </c>
      <c r="L23" s="27"/>
      <c r="M23" s="27"/>
      <c r="N23" s="27"/>
      <c r="O23" s="27">
        <f t="shared" si="7"/>
        <v>323</v>
      </c>
      <c r="P23" s="28">
        <f t="shared" si="8"/>
        <v>323</v>
      </c>
      <c r="Q23" s="23"/>
    </row>
    <row r="24" spans="1:17" s="24" customFormat="1" ht="52.5" x14ac:dyDescent="0.4">
      <c r="A24" s="25"/>
      <c r="B24" s="29" t="s">
        <v>71</v>
      </c>
      <c r="C24" s="27"/>
      <c r="D24" s="27"/>
      <c r="E24" s="30"/>
      <c r="F24" s="27"/>
      <c r="G24" s="27"/>
      <c r="H24" s="27"/>
      <c r="I24" s="27">
        <f t="shared" si="6"/>
        <v>0</v>
      </c>
      <c r="J24" s="30"/>
      <c r="K24" s="30">
        <v>1117</v>
      </c>
      <c r="L24" s="27"/>
      <c r="M24" s="27"/>
      <c r="N24" s="27"/>
      <c r="O24" s="27">
        <f t="shared" si="7"/>
        <v>1117</v>
      </c>
      <c r="P24" s="28">
        <f t="shared" si="8"/>
        <v>1117</v>
      </c>
      <c r="Q24" s="23"/>
    </row>
    <row r="25" spans="1:17" s="24" customFormat="1" ht="52.5" x14ac:dyDescent="0.4">
      <c r="A25" s="25"/>
      <c r="B25" s="29" t="s">
        <v>72</v>
      </c>
      <c r="C25" s="27"/>
      <c r="D25" s="27"/>
      <c r="E25" s="30"/>
      <c r="F25" s="27"/>
      <c r="G25" s="27"/>
      <c r="H25" s="27"/>
      <c r="I25" s="27">
        <f t="shared" si="6"/>
        <v>0</v>
      </c>
      <c r="J25" s="30"/>
      <c r="K25" s="30">
        <v>2791</v>
      </c>
      <c r="L25" s="27"/>
      <c r="M25" s="27"/>
      <c r="N25" s="27"/>
      <c r="O25" s="27">
        <f t="shared" si="7"/>
        <v>2791</v>
      </c>
      <c r="P25" s="28">
        <f t="shared" si="8"/>
        <v>2791</v>
      </c>
      <c r="Q25" s="23"/>
    </row>
    <row r="26" spans="1:17" s="24" customFormat="1" ht="53.25" thickBot="1" x14ac:dyDescent="0.45">
      <c r="A26" s="25"/>
      <c r="B26" s="29" t="s">
        <v>73</v>
      </c>
      <c r="C26" s="27"/>
      <c r="D26" s="27"/>
      <c r="E26" s="30"/>
      <c r="F26" s="27"/>
      <c r="G26" s="27"/>
      <c r="H26" s="27"/>
      <c r="I26" s="27">
        <f t="shared" si="6"/>
        <v>0</v>
      </c>
      <c r="J26" s="30"/>
      <c r="K26" s="30">
        <v>2989</v>
      </c>
      <c r="L26" s="27"/>
      <c r="M26" s="27"/>
      <c r="N26" s="27"/>
      <c r="O26" s="27">
        <f t="shared" si="7"/>
        <v>2989</v>
      </c>
      <c r="P26" s="28">
        <f t="shared" si="8"/>
        <v>2989</v>
      </c>
      <c r="Q26" s="23"/>
    </row>
    <row r="27" spans="1:17" s="39" customFormat="1" thickBot="1" x14ac:dyDescent="0.4">
      <c r="A27" s="34">
        <v>6303</v>
      </c>
      <c r="B27" s="35" t="s">
        <v>44</v>
      </c>
      <c r="C27" s="36">
        <f t="shared" ref="C27:P27" si="9">SUM(C22:C26)</f>
        <v>0</v>
      </c>
      <c r="D27" s="36">
        <f t="shared" si="9"/>
        <v>0</v>
      </c>
      <c r="E27" s="36">
        <f t="shared" si="9"/>
        <v>0</v>
      </c>
      <c r="F27" s="36">
        <f t="shared" si="9"/>
        <v>0</v>
      </c>
      <c r="G27" s="36">
        <f t="shared" si="9"/>
        <v>0</v>
      </c>
      <c r="H27" s="36">
        <f t="shared" si="9"/>
        <v>0</v>
      </c>
      <c r="I27" s="36">
        <f t="shared" si="9"/>
        <v>0</v>
      </c>
      <c r="J27" s="36">
        <f t="shared" si="9"/>
        <v>0</v>
      </c>
      <c r="K27" s="36">
        <f t="shared" si="9"/>
        <v>28722</v>
      </c>
      <c r="L27" s="36">
        <f t="shared" si="9"/>
        <v>0</v>
      </c>
      <c r="M27" s="36">
        <f t="shared" si="9"/>
        <v>0</v>
      </c>
      <c r="N27" s="36">
        <f t="shared" si="9"/>
        <v>0</v>
      </c>
      <c r="O27" s="36">
        <f t="shared" si="9"/>
        <v>28722</v>
      </c>
      <c r="P27" s="37">
        <f t="shared" si="9"/>
        <v>28722</v>
      </c>
      <c r="Q27" s="38"/>
    </row>
    <row r="28" spans="1:17" s="60" customFormat="1" ht="68.25" customHeight="1" thickBot="1" x14ac:dyDescent="0.3">
      <c r="A28" s="67" t="s">
        <v>55</v>
      </c>
      <c r="B28" s="68"/>
      <c r="C28" s="57">
        <f>SUM(C10,C12,C14,C16,C20,C27)</f>
        <v>5563</v>
      </c>
      <c r="D28" s="57">
        <f t="shared" ref="D28:P28" si="10">SUM(D10,D12,D14,D16,D20,D27)</f>
        <v>723</v>
      </c>
      <c r="E28" s="57">
        <f t="shared" si="10"/>
        <v>38572</v>
      </c>
      <c r="F28" s="57">
        <f t="shared" si="10"/>
        <v>0</v>
      </c>
      <c r="G28" s="57">
        <f t="shared" si="10"/>
        <v>0</v>
      </c>
      <c r="H28" s="57">
        <f t="shared" si="10"/>
        <v>0</v>
      </c>
      <c r="I28" s="57">
        <f t="shared" si="10"/>
        <v>44858</v>
      </c>
      <c r="J28" s="57">
        <f t="shared" si="10"/>
        <v>0</v>
      </c>
      <c r="K28" s="57">
        <f t="shared" si="10"/>
        <v>28722</v>
      </c>
      <c r="L28" s="57">
        <f t="shared" si="10"/>
        <v>0</v>
      </c>
      <c r="M28" s="57">
        <f t="shared" si="10"/>
        <v>0</v>
      </c>
      <c r="N28" s="57">
        <f t="shared" si="10"/>
        <v>0</v>
      </c>
      <c r="O28" s="57">
        <f t="shared" si="10"/>
        <v>28722</v>
      </c>
      <c r="P28" s="58">
        <f t="shared" si="10"/>
        <v>73580</v>
      </c>
      <c r="Q28" s="59"/>
    </row>
    <row r="29" spans="1:17" s="24" customFormat="1" ht="68.25" customHeight="1" thickBot="1" x14ac:dyDescent="0.4">
      <c r="A29" s="19" t="s">
        <v>78</v>
      </c>
      <c r="B29" s="20"/>
      <c r="C29" s="21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  <c r="O29" s="21"/>
      <c r="P29" s="22"/>
      <c r="Q29" s="23"/>
    </row>
    <row r="30" spans="1:17" s="46" customFormat="1" ht="25.5" x14ac:dyDescent="0.35">
      <c r="A30" s="40">
        <v>5210</v>
      </c>
      <c r="B30" s="41" t="s">
        <v>38</v>
      </c>
      <c r="C30" s="43"/>
      <c r="D30" s="43"/>
      <c r="E30" s="43"/>
      <c r="F30" s="43"/>
      <c r="G30" s="43"/>
      <c r="H30" s="43"/>
      <c r="I30" s="43"/>
      <c r="J30" s="43"/>
      <c r="K30" s="43"/>
      <c r="L30" s="43"/>
      <c r="M30" s="43"/>
      <c r="N30" s="43"/>
      <c r="O30" s="43">
        <f t="shared" ref="O30" si="11">SUM(J30:N30)</f>
        <v>0</v>
      </c>
      <c r="P30" s="44"/>
      <c r="Q30" s="45"/>
    </row>
    <row r="31" spans="1:17" s="24" customFormat="1" ht="53.25" thickBot="1" x14ac:dyDescent="0.45">
      <c r="A31" s="25"/>
      <c r="B31" s="29" t="s">
        <v>60</v>
      </c>
      <c r="C31" s="27"/>
      <c r="D31" s="27"/>
      <c r="E31" s="30">
        <v>50000</v>
      </c>
      <c r="F31" s="27"/>
      <c r="G31" s="27"/>
      <c r="H31" s="27"/>
      <c r="I31" s="27">
        <f t="shared" ref="I31" si="12">SUM(C31:H31)</f>
        <v>50000</v>
      </c>
      <c r="J31" s="27"/>
      <c r="K31" s="27"/>
      <c r="L31" s="27"/>
      <c r="M31" s="27"/>
      <c r="N31" s="27"/>
      <c r="O31" s="27">
        <f t="shared" ref="O31" si="13">SUM(J31:N31)</f>
        <v>0</v>
      </c>
      <c r="P31" s="28">
        <f>SUM(I31,O31)</f>
        <v>50000</v>
      </c>
      <c r="Q31" s="23"/>
    </row>
    <row r="32" spans="1:17" s="46" customFormat="1" thickBot="1" x14ac:dyDescent="0.4">
      <c r="A32" s="40">
        <v>5210</v>
      </c>
      <c r="B32" s="41" t="s">
        <v>40</v>
      </c>
      <c r="C32" s="43">
        <f t="shared" ref="C32:P32" si="14">SUM(C31:C31)</f>
        <v>0</v>
      </c>
      <c r="D32" s="43">
        <f t="shared" si="14"/>
        <v>0</v>
      </c>
      <c r="E32" s="43">
        <f t="shared" si="14"/>
        <v>50000</v>
      </c>
      <c r="F32" s="43">
        <f t="shared" si="14"/>
        <v>0</v>
      </c>
      <c r="G32" s="43">
        <f t="shared" si="14"/>
        <v>0</v>
      </c>
      <c r="H32" s="43">
        <f t="shared" si="14"/>
        <v>0</v>
      </c>
      <c r="I32" s="43">
        <f t="shared" si="14"/>
        <v>50000</v>
      </c>
      <c r="J32" s="43">
        <f t="shared" si="14"/>
        <v>0</v>
      </c>
      <c r="K32" s="43">
        <f t="shared" si="14"/>
        <v>0</v>
      </c>
      <c r="L32" s="43">
        <f t="shared" si="14"/>
        <v>0</v>
      </c>
      <c r="M32" s="43">
        <f t="shared" si="14"/>
        <v>0</v>
      </c>
      <c r="N32" s="43">
        <f t="shared" si="14"/>
        <v>0</v>
      </c>
      <c r="O32" s="43">
        <f t="shared" si="14"/>
        <v>0</v>
      </c>
      <c r="P32" s="44">
        <f t="shared" si="14"/>
        <v>50000</v>
      </c>
      <c r="Q32" s="45"/>
    </row>
    <row r="33" spans="1:17" s="46" customFormat="1" ht="25.5" x14ac:dyDescent="0.35">
      <c r="A33" s="40">
        <v>5503</v>
      </c>
      <c r="B33" s="41" t="s">
        <v>26</v>
      </c>
      <c r="C33" s="43"/>
      <c r="D33" s="43"/>
      <c r="E33" s="43"/>
      <c r="F33" s="43"/>
      <c r="G33" s="43"/>
      <c r="H33" s="43"/>
      <c r="I33" s="43"/>
      <c r="J33" s="43"/>
      <c r="K33" s="43"/>
      <c r="L33" s="43"/>
      <c r="M33" s="43"/>
      <c r="N33" s="43"/>
      <c r="O33" s="43">
        <f t="shared" ref="O33:O37" si="15">SUM(J33:N33)</f>
        <v>0</v>
      </c>
      <c r="P33" s="44"/>
      <c r="Q33" s="45"/>
    </row>
    <row r="34" spans="1:17" s="24" customFormat="1" x14ac:dyDescent="0.4">
      <c r="A34" s="25"/>
      <c r="B34" s="29" t="s">
        <v>98</v>
      </c>
      <c r="C34" s="30"/>
      <c r="D34" s="30"/>
      <c r="E34" s="30">
        <v>50000</v>
      </c>
      <c r="F34" s="30"/>
      <c r="G34" s="30"/>
      <c r="H34" s="30"/>
      <c r="I34" s="27">
        <f t="shared" ref="I34:I37" si="16">SUM(C34:H34)</f>
        <v>50000</v>
      </c>
      <c r="J34" s="27"/>
      <c r="K34" s="27"/>
      <c r="L34" s="27"/>
      <c r="M34" s="27"/>
      <c r="N34" s="27"/>
      <c r="O34" s="27">
        <f t="shared" si="15"/>
        <v>0</v>
      </c>
      <c r="P34" s="28">
        <f t="shared" ref="P34:P37" si="17">SUM(I34,O34)</f>
        <v>50000</v>
      </c>
      <c r="Q34" s="23"/>
    </row>
    <row r="35" spans="1:17" s="24" customFormat="1" x14ac:dyDescent="0.4">
      <c r="A35" s="25"/>
      <c r="B35" s="29" t="s">
        <v>39</v>
      </c>
      <c r="C35" s="30"/>
      <c r="D35" s="30"/>
      <c r="E35" s="30">
        <v>20000</v>
      </c>
      <c r="F35" s="30"/>
      <c r="G35" s="30"/>
      <c r="H35" s="30"/>
      <c r="I35" s="27">
        <f t="shared" si="16"/>
        <v>20000</v>
      </c>
      <c r="J35" s="27"/>
      <c r="K35" s="27"/>
      <c r="L35" s="27"/>
      <c r="M35" s="27"/>
      <c r="N35" s="27"/>
      <c r="O35" s="27">
        <f t="shared" si="15"/>
        <v>0</v>
      </c>
      <c r="P35" s="28">
        <f t="shared" si="17"/>
        <v>20000</v>
      </c>
      <c r="Q35" s="23"/>
    </row>
    <row r="36" spans="1:17" s="24" customFormat="1" x14ac:dyDescent="0.4">
      <c r="A36" s="25"/>
      <c r="B36" s="29" t="s">
        <v>62</v>
      </c>
      <c r="C36" s="30"/>
      <c r="D36" s="30"/>
      <c r="E36" s="30">
        <v>50000</v>
      </c>
      <c r="F36" s="30"/>
      <c r="G36" s="30"/>
      <c r="H36" s="30"/>
      <c r="I36" s="27">
        <f t="shared" si="16"/>
        <v>50000</v>
      </c>
      <c r="J36" s="27"/>
      <c r="K36" s="27"/>
      <c r="L36" s="27"/>
      <c r="M36" s="27"/>
      <c r="N36" s="27"/>
      <c r="O36" s="27">
        <f t="shared" si="15"/>
        <v>0</v>
      </c>
      <c r="P36" s="28">
        <f t="shared" si="17"/>
        <v>50000</v>
      </c>
      <c r="Q36" s="23"/>
    </row>
    <row r="37" spans="1:17" s="33" customFormat="1" ht="27" thickBot="1" x14ac:dyDescent="0.45">
      <c r="A37" s="48"/>
      <c r="B37" s="29" t="s">
        <v>35</v>
      </c>
      <c r="C37" s="30"/>
      <c r="D37" s="30"/>
      <c r="E37" s="30">
        <v>50000</v>
      </c>
      <c r="F37" s="30"/>
      <c r="G37" s="30"/>
      <c r="H37" s="30"/>
      <c r="I37" s="27">
        <f t="shared" si="16"/>
        <v>50000</v>
      </c>
      <c r="J37" s="30"/>
      <c r="K37" s="30"/>
      <c r="L37" s="30"/>
      <c r="M37" s="30"/>
      <c r="N37" s="30"/>
      <c r="O37" s="27">
        <f t="shared" si="15"/>
        <v>0</v>
      </c>
      <c r="P37" s="28">
        <f t="shared" si="17"/>
        <v>50000</v>
      </c>
      <c r="Q37" s="32"/>
    </row>
    <row r="38" spans="1:17" s="39" customFormat="1" thickBot="1" x14ac:dyDescent="0.4">
      <c r="A38" s="34">
        <v>5503</v>
      </c>
      <c r="B38" s="35" t="s">
        <v>33</v>
      </c>
      <c r="C38" s="36">
        <f t="shared" ref="C38:P38" si="18">SUM(C34:C37)</f>
        <v>0</v>
      </c>
      <c r="D38" s="36">
        <f t="shared" si="18"/>
        <v>0</v>
      </c>
      <c r="E38" s="36">
        <f t="shared" si="18"/>
        <v>170000</v>
      </c>
      <c r="F38" s="36">
        <f t="shared" si="18"/>
        <v>0</v>
      </c>
      <c r="G38" s="36">
        <f t="shared" si="18"/>
        <v>0</v>
      </c>
      <c r="H38" s="36">
        <f t="shared" si="18"/>
        <v>0</v>
      </c>
      <c r="I38" s="36">
        <f t="shared" si="18"/>
        <v>170000</v>
      </c>
      <c r="J38" s="36">
        <f t="shared" si="18"/>
        <v>0</v>
      </c>
      <c r="K38" s="36">
        <f t="shared" si="18"/>
        <v>0</v>
      </c>
      <c r="L38" s="36">
        <f t="shared" si="18"/>
        <v>0</v>
      </c>
      <c r="M38" s="36">
        <f t="shared" si="18"/>
        <v>0</v>
      </c>
      <c r="N38" s="36">
        <f t="shared" si="18"/>
        <v>0</v>
      </c>
      <c r="O38" s="36">
        <f t="shared" si="18"/>
        <v>0</v>
      </c>
      <c r="P38" s="37">
        <f t="shared" si="18"/>
        <v>170000</v>
      </c>
      <c r="Q38" s="38"/>
    </row>
    <row r="39" spans="1:17" s="46" customFormat="1" x14ac:dyDescent="0.4">
      <c r="A39" s="40">
        <v>5707</v>
      </c>
      <c r="B39" s="41" t="s">
        <v>45</v>
      </c>
      <c r="C39" s="43"/>
      <c r="D39" s="43"/>
      <c r="E39" s="42"/>
      <c r="F39" s="43"/>
      <c r="G39" s="43"/>
      <c r="H39" s="43"/>
      <c r="I39" s="43"/>
      <c r="J39" s="43"/>
      <c r="K39" s="43"/>
      <c r="L39" s="43"/>
      <c r="M39" s="43"/>
      <c r="N39" s="43"/>
      <c r="O39" s="43">
        <f t="shared" ref="O39" si="19">SUM(J39:N39)</f>
        <v>0</v>
      </c>
      <c r="P39" s="44"/>
      <c r="Q39" s="45"/>
    </row>
    <row r="40" spans="1:17" s="24" customFormat="1" ht="27" thickBot="1" x14ac:dyDescent="0.45">
      <c r="A40" s="25"/>
      <c r="B40" s="29" t="s">
        <v>42</v>
      </c>
      <c r="C40" s="27"/>
      <c r="D40" s="27"/>
      <c r="E40" s="30">
        <f>15000+500</f>
        <v>15500</v>
      </c>
      <c r="F40" s="27"/>
      <c r="G40" s="27"/>
      <c r="H40" s="27"/>
      <c r="I40" s="27">
        <f t="shared" ref="I40" si="20">SUM(C40:H40)</f>
        <v>15500</v>
      </c>
      <c r="J40" s="30"/>
      <c r="K40" s="27"/>
      <c r="L40" s="27"/>
      <c r="M40" s="27"/>
      <c r="N40" s="27"/>
      <c r="O40" s="27">
        <f t="shared" ref="O40:O41" si="21">SUM(J40:N40)</f>
        <v>0</v>
      </c>
      <c r="P40" s="28">
        <f>SUM(I40,O40)</f>
        <v>15500</v>
      </c>
      <c r="Q40" s="23"/>
    </row>
    <row r="41" spans="1:17" s="46" customFormat="1" x14ac:dyDescent="0.4">
      <c r="A41" s="40">
        <v>5804</v>
      </c>
      <c r="B41" s="41" t="s">
        <v>91</v>
      </c>
      <c r="C41" s="43"/>
      <c r="D41" s="43"/>
      <c r="E41" s="42"/>
      <c r="F41" s="43"/>
      <c r="G41" s="43"/>
      <c r="H41" s="43"/>
      <c r="I41" s="43"/>
      <c r="J41" s="43"/>
      <c r="K41" s="43"/>
      <c r="L41" s="43"/>
      <c r="M41" s="43"/>
      <c r="N41" s="43"/>
      <c r="O41" s="43">
        <f t="shared" si="21"/>
        <v>0</v>
      </c>
      <c r="P41" s="44"/>
      <c r="Q41" s="45"/>
    </row>
    <row r="42" spans="1:17" s="24" customFormat="1" ht="27" thickBot="1" x14ac:dyDescent="0.45">
      <c r="A42" s="25"/>
      <c r="B42" s="29" t="s">
        <v>92</v>
      </c>
      <c r="C42" s="27"/>
      <c r="D42" s="27"/>
      <c r="E42" s="30">
        <v>2000</v>
      </c>
      <c r="F42" s="27"/>
      <c r="G42" s="27"/>
      <c r="H42" s="27"/>
      <c r="I42" s="27">
        <f t="shared" ref="I42" si="22">SUM(C42:H42)</f>
        <v>2000</v>
      </c>
      <c r="J42" s="30"/>
      <c r="K42" s="27"/>
      <c r="L42" s="27"/>
      <c r="M42" s="27"/>
      <c r="N42" s="27"/>
      <c r="O42" s="27">
        <f t="shared" ref="O42" si="23">SUM(J42:N42)</f>
        <v>0</v>
      </c>
      <c r="P42" s="28">
        <f>SUM(I42,O42)</f>
        <v>2000</v>
      </c>
      <c r="Q42" s="23"/>
    </row>
    <row r="43" spans="1:17" s="46" customFormat="1" ht="51" x14ac:dyDescent="0.4">
      <c r="A43" s="40">
        <v>6105</v>
      </c>
      <c r="B43" s="41" t="s">
        <v>37</v>
      </c>
      <c r="C43" s="43"/>
      <c r="D43" s="43"/>
      <c r="E43" s="42"/>
      <c r="F43" s="43"/>
      <c r="G43" s="43"/>
      <c r="H43" s="43"/>
      <c r="I43" s="43"/>
      <c r="J43" s="42"/>
      <c r="K43" s="43"/>
      <c r="L43" s="43"/>
      <c r="M43" s="43"/>
      <c r="N43" s="43"/>
      <c r="O43" s="43">
        <f t="shared" ref="O43:O47" si="24">SUM(J43:N43)</f>
        <v>0</v>
      </c>
      <c r="P43" s="44"/>
      <c r="Q43" s="45"/>
    </row>
    <row r="44" spans="1:17" s="24" customFormat="1" ht="52.5" x14ac:dyDescent="0.4">
      <c r="A44" s="25"/>
      <c r="B44" s="29" t="s">
        <v>66</v>
      </c>
      <c r="C44" s="27"/>
      <c r="D44" s="27"/>
      <c r="E44" s="30"/>
      <c r="F44" s="27"/>
      <c r="G44" s="30">
        <v>3000</v>
      </c>
      <c r="H44" s="30"/>
      <c r="I44" s="27">
        <f t="shared" ref="I44" si="25">SUM(C44:H44)</f>
        <v>3000</v>
      </c>
      <c r="J44" s="30"/>
      <c r="K44" s="27"/>
      <c r="L44" s="27"/>
      <c r="M44" s="27"/>
      <c r="N44" s="27"/>
      <c r="O44" s="27">
        <f t="shared" si="24"/>
        <v>0</v>
      </c>
      <c r="P44" s="28">
        <f t="shared" ref="P44:P47" si="26">SUM(I44,O44)</f>
        <v>3000</v>
      </c>
      <c r="Q44" s="23"/>
    </row>
    <row r="45" spans="1:17" s="24" customFormat="1" x14ac:dyDescent="0.4">
      <c r="A45" s="25"/>
      <c r="B45" s="29" t="s">
        <v>67</v>
      </c>
      <c r="C45" s="27"/>
      <c r="D45" s="27"/>
      <c r="E45" s="30"/>
      <c r="F45" s="27"/>
      <c r="G45" s="30">
        <v>400</v>
      </c>
      <c r="H45" s="30"/>
      <c r="I45" s="27">
        <f t="shared" ref="I45" si="27">SUM(C45:H45)</f>
        <v>400</v>
      </c>
      <c r="J45" s="30"/>
      <c r="K45" s="27"/>
      <c r="L45" s="27"/>
      <c r="M45" s="27"/>
      <c r="N45" s="27"/>
      <c r="O45" s="27">
        <f t="shared" si="24"/>
        <v>0</v>
      </c>
      <c r="P45" s="28">
        <f t="shared" si="26"/>
        <v>400</v>
      </c>
      <c r="Q45" s="23"/>
    </row>
    <row r="46" spans="1:17" s="24" customFormat="1" ht="52.5" x14ac:dyDescent="0.4">
      <c r="A46" s="25"/>
      <c r="B46" s="29" t="s">
        <v>68</v>
      </c>
      <c r="C46" s="27"/>
      <c r="D46" s="27"/>
      <c r="E46" s="30"/>
      <c r="F46" s="27"/>
      <c r="G46" s="30">
        <v>3000</v>
      </c>
      <c r="H46" s="30"/>
      <c r="I46" s="27">
        <f t="shared" ref="I46:I47" si="28">SUM(C46:H46)</f>
        <v>3000</v>
      </c>
      <c r="J46" s="30"/>
      <c r="K46" s="27"/>
      <c r="L46" s="27"/>
      <c r="M46" s="27"/>
      <c r="N46" s="27"/>
      <c r="O46" s="27">
        <f t="shared" si="24"/>
        <v>0</v>
      </c>
      <c r="P46" s="28">
        <f t="shared" si="26"/>
        <v>3000</v>
      </c>
      <c r="Q46" s="23"/>
    </row>
    <row r="47" spans="1:17" s="55" customFormat="1" ht="27" thickBot="1" x14ac:dyDescent="0.45">
      <c r="A47" s="49"/>
      <c r="B47" s="50" t="s">
        <v>69</v>
      </c>
      <c r="C47" s="52"/>
      <c r="D47" s="52"/>
      <c r="E47" s="51"/>
      <c r="F47" s="52"/>
      <c r="G47" s="51">
        <v>500</v>
      </c>
      <c r="H47" s="51"/>
      <c r="I47" s="52">
        <f t="shared" si="28"/>
        <v>500</v>
      </c>
      <c r="J47" s="51"/>
      <c r="K47" s="52"/>
      <c r="L47" s="52"/>
      <c r="M47" s="52"/>
      <c r="N47" s="52"/>
      <c r="O47" s="52">
        <f t="shared" si="24"/>
        <v>0</v>
      </c>
      <c r="P47" s="56">
        <f t="shared" si="26"/>
        <v>500</v>
      </c>
      <c r="Q47" s="54"/>
    </row>
    <row r="48" spans="1:17" s="24" customFormat="1" ht="77.25" thickBot="1" x14ac:dyDescent="0.4">
      <c r="A48" s="40">
        <v>6105</v>
      </c>
      <c r="B48" s="41" t="s">
        <v>49</v>
      </c>
      <c r="C48" s="27">
        <f t="shared" ref="C48:P48" si="29">SUM(C44:C47)</f>
        <v>0</v>
      </c>
      <c r="D48" s="27">
        <f t="shared" si="29"/>
        <v>0</v>
      </c>
      <c r="E48" s="27">
        <f t="shared" si="29"/>
        <v>0</v>
      </c>
      <c r="F48" s="27">
        <f t="shared" si="29"/>
        <v>0</v>
      </c>
      <c r="G48" s="27">
        <f t="shared" si="29"/>
        <v>6900</v>
      </c>
      <c r="H48" s="27">
        <f t="shared" si="29"/>
        <v>0</v>
      </c>
      <c r="I48" s="27">
        <f t="shared" si="29"/>
        <v>6900</v>
      </c>
      <c r="J48" s="27">
        <f t="shared" si="29"/>
        <v>0</v>
      </c>
      <c r="K48" s="27">
        <f t="shared" si="29"/>
        <v>0</v>
      </c>
      <c r="L48" s="27">
        <f t="shared" si="29"/>
        <v>0</v>
      </c>
      <c r="M48" s="27">
        <f t="shared" si="29"/>
        <v>0</v>
      </c>
      <c r="N48" s="27">
        <f t="shared" si="29"/>
        <v>0</v>
      </c>
      <c r="O48" s="27">
        <f t="shared" si="29"/>
        <v>0</v>
      </c>
      <c r="P48" s="28">
        <f t="shared" si="29"/>
        <v>6900</v>
      </c>
      <c r="Q48" s="23"/>
    </row>
    <row r="49" spans="1:17" s="46" customFormat="1" ht="51" x14ac:dyDescent="0.4">
      <c r="A49" s="40">
        <v>6107</v>
      </c>
      <c r="B49" s="41" t="s">
        <v>50</v>
      </c>
      <c r="C49" s="43"/>
      <c r="D49" s="43"/>
      <c r="E49" s="42"/>
      <c r="F49" s="43"/>
      <c r="G49" s="43"/>
      <c r="H49" s="43"/>
      <c r="I49" s="43"/>
      <c r="J49" s="42"/>
      <c r="K49" s="43"/>
      <c r="L49" s="43"/>
      <c r="M49" s="43"/>
      <c r="N49" s="43"/>
      <c r="O49" s="43">
        <f t="shared" ref="O49:O50" si="30">SUM(J49:N49)</f>
        <v>0</v>
      </c>
      <c r="P49" s="44"/>
      <c r="Q49" s="45"/>
    </row>
    <row r="50" spans="1:17" s="24" customFormat="1" ht="27" thickBot="1" x14ac:dyDescent="0.45">
      <c r="A50" s="25"/>
      <c r="B50" s="29" t="s">
        <v>95</v>
      </c>
      <c r="C50" s="27"/>
      <c r="D50" s="27"/>
      <c r="E50" s="30"/>
      <c r="F50" s="27"/>
      <c r="G50" s="27"/>
      <c r="H50" s="27"/>
      <c r="I50" s="27">
        <f t="shared" ref="I50" si="31">SUM(C50:H50)</f>
        <v>0</v>
      </c>
      <c r="J50" s="30"/>
      <c r="K50" s="30"/>
      <c r="L50" s="30">
        <v>23</v>
      </c>
      <c r="M50" s="27"/>
      <c r="N50" s="27"/>
      <c r="O50" s="27">
        <f t="shared" si="30"/>
        <v>23</v>
      </c>
      <c r="P50" s="28">
        <f t="shared" ref="P50" si="32">SUM(I50,O50)</f>
        <v>23</v>
      </c>
      <c r="Q50" s="23"/>
    </row>
    <row r="51" spans="1:17" s="46" customFormat="1" x14ac:dyDescent="0.4">
      <c r="A51" s="40">
        <v>6303</v>
      </c>
      <c r="B51" s="41" t="s">
        <v>43</v>
      </c>
      <c r="C51" s="43"/>
      <c r="D51" s="43"/>
      <c r="E51" s="42"/>
      <c r="F51" s="43"/>
      <c r="G51" s="43"/>
      <c r="H51" s="43"/>
      <c r="I51" s="43"/>
      <c r="J51" s="42"/>
      <c r="K51" s="43"/>
      <c r="L51" s="43"/>
      <c r="M51" s="43"/>
      <c r="N51" s="43"/>
      <c r="O51" s="43">
        <f t="shared" ref="O51:O56" si="33">SUM(J51:N51)</f>
        <v>0</v>
      </c>
      <c r="P51" s="44"/>
      <c r="Q51" s="45"/>
    </row>
    <row r="52" spans="1:17" s="24" customFormat="1" x14ac:dyDescent="0.4">
      <c r="A52" s="25"/>
      <c r="B52" s="29" t="s">
        <v>90</v>
      </c>
      <c r="C52" s="27"/>
      <c r="D52" s="27"/>
      <c r="E52" s="30"/>
      <c r="F52" s="27"/>
      <c r="G52" s="27"/>
      <c r="H52" s="27"/>
      <c r="I52" s="27">
        <f t="shared" ref="I52:I56" si="34">SUM(C52:H52)</f>
        <v>0</v>
      </c>
      <c r="J52" s="30"/>
      <c r="K52" s="30">
        <v>1796</v>
      </c>
      <c r="L52" s="27"/>
      <c r="M52" s="27"/>
      <c r="N52" s="27"/>
      <c r="O52" s="27">
        <f t="shared" si="33"/>
        <v>1796</v>
      </c>
      <c r="P52" s="28">
        <f t="shared" ref="P52:P56" si="35">SUM(I52,O52)</f>
        <v>1796</v>
      </c>
      <c r="Q52" s="23"/>
    </row>
    <row r="53" spans="1:17" s="24" customFormat="1" x14ac:dyDescent="0.4">
      <c r="A53" s="25"/>
      <c r="B53" s="29" t="s">
        <v>65</v>
      </c>
      <c r="C53" s="27"/>
      <c r="D53" s="27"/>
      <c r="E53" s="30"/>
      <c r="F53" s="27"/>
      <c r="G53" s="27"/>
      <c r="H53" s="27"/>
      <c r="I53" s="27">
        <f t="shared" si="34"/>
        <v>0</v>
      </c>
      <c r="J53" s="30"/>
      <c r="K53" s="30">
        <v>9017</v>
      </c>
      <c r="L53" s="27"/>
      <c r="M53" s="27"/>
      <c r="N53" s="27"/>
      <c r="O53" s="27">
        <f t="shared" si="33"/>
        <v>9017</v>
      </c>
      <c r="P53" s="28">
        <f t="shared" si="35"/>
        <v>9017</v>
      </c>
      <c r="Q53" s="23"/>
    </row>
    <row r="54" spans="1:17" s="24" customFormat="1" x14ac:dyDescent="0.4">
      <c r="A54" s="25"/>
      <c r="B54" s="29" t="s">
        <v>75</v>
      </c>
      <c r="C54" s="27"/>
      <c r="D54" s="27"/>
      <c r="E54" s="30"/>
      <c r="F54" s="27"/>
      <c r="G54" s="27"/>
      <c r="H54" s="27"/>
      <c r="I54" s="27">
        <f t="shared" si="34"/>
        <v>0</v>
      </c>
      <c r="J54" s="30"/>
      <c r="K54" s="30">
        <v>2273</v>
      </c>
      <c r="L54" s="27"/>
      <c r="M54" s="27"/>
      <c r="N54" s="27"/>
      <c r="O54" s="27">
        <f t="shared" si="33"/>
        <v>2273</v>
      </c>
      <c r="P54" s="28">
        <f t="shared" si="35"/>
        <v>2273</v>
      </c>
      <c r="Q54" s="23"/>
    </row>
    <row r="55" spans="1:17" s="24" customFormat="1" x14ac:dyDescent="0.4">
      <c r="A55" s="25"/>
      <c r="B55" s="29" t="s">
        <v>76</v>
      </c>
      <c r="C55" s="27"/>
      <c r="D55" s="27"/>
      <c r="E55" s="30"/>
      <c r="F55" s="27"/>
      <c r="G55" s="27"/>
      <c r="H55" s="27"/>
      <c r="I55" s="27">
        <f t="shared" si="34"/>
        <v>0</v>
      </c>
      <c r="J55" s="30"/>
      <c r="K55" s="30">
        <v>346</v>
      </c>
      <c r="L55" s="27"/>
      <c r="M55" s="27"/>
      <c r="N55" s="27"/>
      <c r="O55" s="27">
        <f t="shared" si="33"/>
        <v>346</v>
      </c>
      <c r="P55" s="28">
        <f t="shared" si="35"/>
        <v>346</v>
      </c>
      <c r="Q55" s="23"/>
    </row>
    <row r="56" spans="1:17" s="24" customFormat="1" x14ac:dyDescent="0.4">
      <c r="A56" s="25"/>
      <c r="B56" s="29" t="s">
        <v>77</v>
      </c>
      <c r="C56" s="27"/>
      <c r="D56" s="27"/>
      <c r="E56" s="30"/>
      <c r="F56" s="27"/>
      <c r="G56" s="27"/>
      <c r="H56" s="27"/>
      <c r="I56" s="27">
        <f t="shared" si="34"/>
        <v>0</v>
      </c>
      <c r="J56" s="30"/>
      <c r="K56" s="30">
        <v>1244</v>
      </c>
      <c r="L56" s="27"/>
      <c r="M56" s="27"/>
      <c r="N56" s="27"/>
      <c r="O56" s="27">
        <f t="shared" si="33"/>
        <v>1244</v>
      </c>
      <c r="P56" s="28">
        <f t="shared" si="35"/>
        <v>1244</v>
      </c>
      <c r="Q56" s="23"/>
    </row>
    <row r="57" spans="1:17" s="24" customFormat="1" x14ac:dyDescent="0.4">
      <c r="A57" s="25"/>
      <c r="B57" s="29" t="s">
        <v>93</v>
      </c>
      <c r="C57" s="27"/>
      <c r="D57" s="27"/>
      <c r="E57" s="30"/>
      <c r="F57" s="27"/>
      <c r="G57" s="27"/>
      <c r="H57" s="27"/>
      <c r="I57" s="27">
        <f t="shared" ref="I57" si="36">SUM(C57:H57)</f>
        <v>0</v>
      </c>
      <c r="J57" s="30"/>
      <c r="K57" s="30">
        <v>2380</v>
      </c>
      <c r="L57" s="27"/>
      <c r="M57" s="27"/>
      <c r="N57" s="27"/>
      <c r="O57" s="27">
        <f t="shared" ref="O57" si="37">SUM(J57:N57)</f>
        <v>2380</v>
      </c>
      <c r="P57" s="28">
        <f t="shared" ref="P57" si="38">SUM(I57,O57)</f>
        <v>2380</v>
      </c>
      <c r="Q57" s="23"/>
    </row>
    <row r="58" spans="1:17" s="24" customFormat="1" ht="27" thickBot="1" x14ac:dyDescent="0.45">
      <c r="A58" s="25"/>
      <c r="B58" s="29" t="s">
        <v>94</v>
      </c>
      <c r="C58" s="27"/>
      <c r="D58" s="27"/>
      <c r="E58" s="30"/>
      <c r="F58" s="27"/>
      <c r="G58" s="27"/>
      <c r="H58" s="27"/>
      <c r="I58" s="27">
        <f t="shared" ref="I58" si="39">SUM(C58:H58)</f>
        <v>0</v>
      </c>
      <c r="J58" s="30"/>
      <c r="K58" s="30">
        <v>2993</v>
      </c>
      <c r="L58" s="27"/>
      <c r="M58" s="27"/>
      <c r="N58" s="27"/>
      <c r="O58" s="27">
        <f t="shared" ref="O58" si="40">SUM(J58:N58)</f>
        <v>2993</v>
      </c>
      <c r="P58" s="28">
        <f t="shared" ref="P58" si="41">SUM(I58,O58)</f>
        <v>2993</v>
      </c>
      <c r="Q58" s="23"/>
    </row>
    <row r="59" spans="1:17" s="39" customFormat="1" thickBot="1" x14ac:dyDescent="0.4">
      <c r="A59" s="34">
        <v>6303</v>
      </c>
      <c r="B59" s="35" t="s">
        <v>44</v>
      </c>
      <c r="C59" s="36">
        <f>SUM(C52:C58)</f>
        <v>0</v>
      </c>
      <c r="D59" s="36">
        <f t="shared" ref="D59:P59" si="42">SUM(D52:D58)</f>
        <v>0</v>
      </c>
      <c r="E59" s="36">
        <f t="shared" si="42"/>
        <v>0</v>
      </c>
      <c r="F59" s="36">
        <f t="shared" si="42"/>
        <v>0</v>
      </c>
      <c r="G59" s="36">
        <f t="shared" si="42"/>
        <v>0</v>
      </c>
      <c r="H59" s="36">
        <f t="shared" si="42"/>
        <v>0</v>
      </c>
      <c r="I59" s="36">
        <f t="shared" si="42"/>
        <v>0</v>
      </c>
      <c r="J59" s="36">
        <f t="shared" si="42"/>
        <v>0</v>
      </c>
      <c r="K59" s="36">
        <f t="shared" si="42"/>
        <v>20049</v>
      </c>
      <c r="L59" s="36">
        <f t="shared" si="42"/>
        <v>0</v>
      </c>
      <c r="M59" s="36">
        <f t="shared" si="42"/>
        <v>0</v>
      </c>
      <c r="N59" s="36">
        <f t="shared" si="42"/>
        <v>0</v>
      </c>
      <c r="O59" s="36">
        <f t="shared" si="42"/>
        <v>20049</v>
      </c>
      <c r="P59" s="37">
        <f t="shared" si="42"/>
        <v>20049</v>
      </c>
      <c r="Q59" s="38"/>
    </row>
    <row r="60" spans="1:17" s="24" customFormat="1" x14ac:dyDescent="0.4">
      <c r="A60" s="25">
        <v>6404</v>
      </c>
      <c r="B60" s="26" t="s">
        <v>32</v>
      </c>
      <c r="C60" s="27"/>
      <c r="D60" s="27"/>
      <c r="E60" s="30"/>
      <c r="F60" s="27"/>
      <c r="G60" s="27"/>
      <c r="H60" s="27"/>
      <c r="I60" s="27"/>
      <c r="J60" s="30"/>
      <c r="K60" s="27"/>
      <c r="L60" s="27"/>
      <c r="M60" s="27"/>
      <c r="N60" s="27"/>
      <c r="O60" s="27">
        <f t="shared" ref="O60:O61" si="43">SUM(J60:N60)</f>
        <v>0</v>
      </c>
      <c r="P60" s="28"/>
      <c r="Q60" s="23"/>
    </row>
    <row r="61" spans="1:17" s="24" customFormat="1" x14ac:dyDescent="0.4">
      <c r="A61" s="25"/>
      <c r="B61" s="29" t="s">
        <v>74</v>
      </c>
      <c r="C61" s="30"/>
      <c r="D61" s="27"/>
      <c r="E61" s="30"/>
      <c r="F61" s="27"/>
      <c r="G61" s="27"/>
      <c r="H61" s="27"/>
      <c r="I61" s="27">
        <f t="shared" ref="I61" si="44">SUM(C61:H61)</f>
        <v>0</v>
      </c>
      <c r="J61" s="30">
        <v>550</v>
      </c>
      <c r="K61" s="27"/>
      <c r="L61" s="27"/>
      <c r="M61" s="27"/>
      <c r="N61" s="27"/>
      <c r="O61" s="27">
        <f t="shared" si="43"/>
        <v>550</v>
      </c>
      <c r="P61" s="28">
        <f>SUM(I61,O61)</f>
        <v>550</v>
      </c>
      <c r="Q61" s="23"/>
    </row>
    <row r="62" spans="1:17" s="24" customFormat="1" ht="27" thickBot="1" x14ac:dyDescent="0.45">
      <c r="A62" s="25"/>
      <c r="B62" s="29" t="s">
        <v>96</v>
      </c>
      <c r="C62" s="30"/>
      <c r="D62" s="27"/>
      <c r="E62" s="30"/>
      <c r="F62" s="27"/>
      <c r="G62" s="27"/>
      <c r="H62" s="27"/>
      <c r="I62" s="27">
        <f t="shared" ref="I62" si="45">SUM(C62:H62)</f>
        <v>0</v>
      </c>
      <c r="J62" s="30">
        <v>71</v>
      </c>
      <c r="K62" s="27"/>
      <c r="L62" s="27"/>
      <c r="M62" s="27"/>
      <c r="N62" s="27"/>
      <c r="O62" s="27">
        <f t="shared" ref="O62" si="46">SUM(J62:N62)</f>
        <v>71</v>
      </c>
      <c r="P62" s="28">
        <f>SUM(I62,O62)</f>
        <v>71</v>
      </c>
      <c r="Q62" s="23"/>
    </row>
    <row r="63" spans="1:17" s="39" customFormat="1" thickBot="1" x14ac:dyDescent="0.4">
      <c r="A63" s="34">
        <v>6404</v>
      </c>
      <c r="B63" s="35" t="s">
        <v>36</v>
      </c>
      <c r="C63" s="36">
        <f>SUM(C61:C62)</f>
        <v>0</v>
      </c>
      <c r="D63" s="36">
        <f t="shared" ref="D63:P63" si="47">SUM(D61:D62)</f>
        <v>0</v>
      </c>
      <c r="E63" s="36">
        <f t="shared" si="47"/>
        <v>0</v>
      </c>
      <c r="F63" s="36">
        <f t="shared" si="47"/>
        <v>0</v>
      </c>
      <c r="G63" s="36">
        <f t="shared" si="47"/>
        <v>0</v>
      </c>
      <c r="H63" s="36">
        <f t="shared" si="47"/>
        <v>0</v>
      </c>
      <c r="I63" s="36">
        <f t="shared" si="47"/>
        <v>0</v>
      </c>
      <c r="J63" s="36">
        <f t="shared" si="47"/>
        <v>621</v>
      </c>
      <c r="K63" s="36">
        <f t="shared" si="47"/>
        <v>0</v>
      </c>
      <c r="L63" s="36">
        <f t="shared" si="47"/>
        <v>0</v>
      </c>
      <c r="M63" s="36">
        <f t="shared" si="47"/>
        <v>0</v>
      </c>
      <c r="N63" s="36">
        <f t="shared" si="47"/>
        <v>0</v>
      </c>
      <c r="O63" s="36">
        <f t="shared" si="47"/>
        <v>621</v>
      </c>
      <c r="P63" s="37">
        <f t="shared" si="47"/>
        <v>621</v>
      </c>
      <c r="Q63" s="38"/>
    </row>
    <row r="64" spans="1:17" s="46" customFormat="1" x14ac:dyDescent="0.4">
      <c r="A64" s="40">
        <v>7101</v>
      </c>
      <c r="B64" s="41" t="s">
        <v>97</v>
      </c>
      <c r="C64" s="43"/>
      <c r="D64" s="43"/>
      <c r="E64" s="42"/>
      <c r="F64" s="43"/>
      <c r="G64" s="42"/>
      <c r="H64" s="43"/>
      <c r="I64" s="42"/>
      <c r="J64" s="42"/>
      <c r="K64" s="42"/>
      <c r="L64" s="42"/>
      <c r="M64" s="42"/>
      <c r="N64" s="43"/>
      <c r="O64" s="43"/>
      <c r="P64" s="47">
        <f t="shared" ref="P64:P65" si="48">SUM(I64,O64)</f>
        <v>0</v>
      </c>
      <c r="Q64" s="45"/>
    </row>
    <row r="65" spans="1:17" s="33" customFormat="1" ht="27" thickBot="1" x14ac:dyDescent="0.45">
      <c r="A65" s="25"/>
      <c r="B65" s="29" t="s">
        <v>97</v>
      </c>
      <c r="C65" s="30"/>
      <c r="D65" s="30"/>
      <c r="E65" s="30"/>
      <c r="F65" s="30"/>
      <c r="G65" s="30"/>
      <c r="H65" s="30">
        <v>100000</v>
      </c>
      <c r="I65" s="30">
        <f>SUM(C65:H65)</f>
        <v>100000</v>
      </c>
      <c r="J65" s="30"/>
      <c r="K65" s="30"/>
      <c r="L65" s="30"/>
      <c r="M65" s="30"/>
      <c r="N65" s="30">
        <v>100000</v>
      </c>
      <c r="O65" s="27">
        <f>SUM(J65:N65)</f>
        <v>100000</v>
      </c>
      <c r="P65" s="31">
        <f t="shared" si="48"/>
        <v>200000</v>
      </c>
      <c r="Q65" s="32"/>
    </row>
    <row r="66" spans="1:17" s="46" customFormat="1" x14ac:dyDescent="0.4">
      <c r="A66" s="40">
        <v>7201</v>
      </c>
      <c r="B66" s="41" t="s">
        <v>81</v>
      </c>
      <c r="C66" s="43"/>
      <c r="D66" s="43"/>
      <c r="E66" s="42"/>
      <c r="F66" s="43"/>
      <c r="G66" s="42"/>
      <c r="H66" s="43"/>
      <c r="I66" s="42"/>
      <c r="J66" s="42"/>
      <c r="K66" s="42"/>
      <c r="L66" s="42"/>
      <c r="M66" s="42"/>
      <c r="N66" s="43"/>
      <c r="O66" s="43"/>
      <c r="P66" s="47">
        <f t="shared" ref="P66:P72" si="49">SUM(I66,O66)</f>
        <v>0</v>
      </c>
      <c r="Q66" s="45"/>
    </row>
    <row r="67" spans="1:17" s="33" customFormat="1" x14ac:dyDescent="0.4">
      <c r="A67" s="25"/>
      <c r="B67" s="29" t="s">
        <v>82</v>
      </c>
      <c r="C67" s="30"/>
      <c r="D67" s="30"/>
      <c r="E67" s="30"/>
      <c r="F67" s="30"/>
      <c r="G67" s="30"/>
      <c r="H67" s="30">
        <v>300000</v>
      </c>
      <c r="I67" s="30">
        <f>SUM(C67:H67)</f>
        <v>300000</v>
      </c>
      <c r="J67" s="30"/>
      <c r="K67" s="30"/>
      <c r="L67" s="30"/>
      <c r="M67" s="30"/>
      <c r="N67" s="30">
        <f>300000+68114+71778-723-10533-50000-39648-15500-2000-2380-2993-23-7471-71-100000+463+2618+10000+39648</f>
        <v>261279</v>
      </c>
      <c r="O67" s="27">
        <f>SUM(J67:N67)</f>
        <v>261279</v>
      </c>
      <c r="P67" s="31">
        <f t="shared" si="49"/>
        <v>561279</v>
      </c>
      <c r="Q67" s="32"/>
    </row>
    <row r="68" spans="1:17" s="24" customFormat="1" ht="52.5" x14ac:dyDescent="0.4">
      <c r="A68" s="25"/>
      <c r="B68" s="29" t="s">
        <v>83</v>
      </c>
      <c r="C68" s="27"/>
      <c r="D68" s="27"/>
      <c r="E68" s="30"/>
      <c r="F68" s="27"/>
      <c r="G68" s="30"/>
      <c r="H68" s="30">
        <v>200000</v>
      </c>
      <c r="I68" s="30">
        <f t="shared" ref="I68:I72" si="50">SUM(C68:H68)</f>
        <v>200000</v>
      </c>
      <c r="J68" s="30"/>
      <c r="K68" s="30"/>
      <c r="L68" s="30"/>
      <c r="M68" s="30"/>
      <c r="N68" s="30">
        <v>300000</v>
      </c>
      <c r="O68" s="27">
        <f t="shared" ref="O68:O72" si="51">SUM(J68:N68)</f>
        <v>300000</v>
      </c>
      <c r="P68" s="31">
        <f t="shared" si="49"/>
        <v>500000</v>
      </c>
      <c r="Q68" s="23"/>
    </row>
    <row r="69" spans="1:17" s="55" customFormat="1" ht="27" thickBot="1" x14ac:dyDescent="0.45">
      <c r="A69" s="49"/>
      <c r="B69" s="50" t="s">
        <v>84</v>
      </c>
      <c r="C69" s="52"/>
      <c r="D69" s="52"/>
      <c r="E69" s="51"/>
      <c r="F69" s="52"/>
      <c r="G69" s="51"/>
      <c r="H69" s="51">
        <v>400000</v>
      </c>
      <c r="I69" s="51">
        <f t="shared" si="50"/>
        <v>400000</v>
      </c>
      <c r="J69" s="51"/>
      <c r="K69" s="51"/>
      <c r="L69" s="51"/>
      <c r="M69" s="51"/>
      <c r="N69" s="51">
        <v>400000</v>
      </c>
      <c r="O69" s="52">
        <f t="shared" si="51"/>
        <v>400000</v>
      </c>
      <c r="P69" s="53">
        <f t="shared" si="49"/>
        <v>800000</v>
      </c>
      <c r="Q69" s="54"/>
    </row>
    <row r="70" spans="1:17" s="39" customFormat="1" thickBot="1" x14ac:dyDescent="0.4">
      <c r="A70" s="34">
        <v>7201</v>
      </c>
      <c r="B70" s="35" t="s">
        <v>85</v>
      </c>
      <c r="C70" s="36">
        <f t="shared" ref="C70:P70" si="52">SUM(C67:C69)</f>
        <v>0</v>
      </c>
      <c r="D70" s="36">
        <f t="shared" si="52"/>
        <v>0</v>
      </c>
      <c r="E70" s="36">
        <f t="shared" si="52"/>
        <v>0</v>
      </c>
      <c r="F70" s="36">
        <f t="shared" si="52"/>
        <v>0</v>
      </c>
      <c r="G70" s="36">
        <f t="shared" si="52"/>
        <v>0</v>
      </c>
      <c r="H70" s="36">
        <f t="shared" si="52"/>
        <v>900000</v>
      </c>
      <c r="I70" s="36">
        <f t="shared" si="52"/>
        <v>900000</v>
      </c>
      <c r="J70" s="36">
        <f t="shared" si="52"/>
        <v>0</v>
      </c>
      <c r="K70" s="36">
        <f t="shared" si="52"/>
        <v>0</v>
      </c>
      <c r="L70" s="36">
        <f t="shared" si="52"/>
        <v>0</v>
      </c>
      <c r="M70" s="36">
        <f t="shared" si="52"/>
        <v>0</v>
      </c>
      <c r="N70" s="36">
        <f t="shared" si="52"/>
        <v>961279</v>
      </c>
      <c r="O70" s="36">
        <f t="shared" si="52"/>
        <v>961279</v>
      </c>
      <c r="P70" s="37">
        <f t="shared" si="52"/>
        <v>1861279</v>
      </c>
      <c r="Q70" s="38"/>
    </row>
    <row r="71" spans="1:17" s="46" customFormat="1" x14ac:dyDescent="0.4">
      <c r="A71" s="40">
        <v>7203</v>
      </c>
      <c r="B71" s="41" t="s">
        <v>86</v>
      </c>
      <c r="C71" s="43"/>
      <c r="D71" s="43"/>
      <c r="E71" s="42"/>
      <c r="F71" s="43"/>
      <c r="G71" s="43"/>
      <c r="H71" s="43"/>
      <c r="I71" s="42">
        <f t="shared" si="50"/>
        <v>0</v>
      </c>
      <c r="J71" s="42"/>
      <c r="K71" s="42"/>
      <c r="L71" s="42"/>
      <c r="M71" s="42"/>
      <c r="N71" s="43"/>
      <c r="O71" s="43">
        <f t="shared" si="51"/>
        <v>0</v>
      </c>
      <c r="P71" s="47">
        <f t="shared" si="49"/>
        <v>0</v>
      </c>
      <c r="Q71" s="45"/>
    </row>
    <row r="72" spans="1:17" s="55" customFormat="1" ht="27" thickBot="1" x14ac:dyDescent="0.45">
      <c r="A72" s="49"/>
      <c r="B72" s="50" t="s">
        <v>87</v>
      </c>
      <c r="C72" s="52"/>
      <c r="D72" s="52"/>
      <c r="E72" s="51"/>
      <c r="F72" s="52"/>
      <c r="G72" s="51"/>
      <c r="H72" s="51">
        <v>200000</v>
      </c>
      <c r="I72" s="51">
        <f t="shared" si="50"/>
        <v>200000</v>
      </c>
      <c r="J72" s="51"/>
      <c r="K72" s="51"/>
      <c r="L72" s="51"/>
      <c r="M72" s="51"/>
      <c r="N72" s="51">
        <v>200000</v>
      </c>
      <c r="O72" s="52">
        <f t="shared" si="51"/>
        <v>200000</v>
      </c>
      <c r="P72" s="53">
        <f t="shared" si="49"/>
        <v>400000</v>
      </c>
      <c r="Q72" s="54"/>
    </row>
    <row r="73" spans="1:17" s="60" customFormat="1" ht="68.25" customHeight="1" thickBot="1" x14ac:dyDescent="0.3">
      <c r="A73" s="67" t="s">
        <v>79</v>
      </c>
      <c r="B73" s="68"/>
      <c r="C73" s="57">
        <f>SUM(C32,C38,C40,C42,C48,C50,C59,C63,C65,C70,C72)</f>
        <v>0</v>
      </c>
      <c r="D73" s="57">
        <f t="shared" ref="D73:P73" si="53">SUM(D32,D38,D40,D42,D48,D50,D59,D63,D65,D70,D72)</f>
        <v>0</v>
      </c>
      <c r="E73" s="57">
        <f t="shared" si="53"/>
        <v>237500</v>
      </c>
      <c r="F73" s="57">
        <f t="shared" si="53"/>
        <v>0</v>
      </c>
      <c r="G73" s="57">
        <f t="shared" si="53"/>
        <v>6900</v>
      </c>
      <c r="H73" s="57">
        <f t="shared" si="53"/>
        <v>1200000</v>
      </c>
      <c r="I73" s="57">
        <f t="shared" si="53"/>
        <v>1444400</v>
      </c>
      <c r="J73" s="57">
        <f t="shared" si="53"/>
        <v>621</v>
      </c>
      <c r="K73" s="57">
        <f t="shared" si="53"/>
        <v>20049</v>
      </c>
      <c r="L73" s="57">
        <f t="shared" si="53"/>
        <v>23</v>
      </c>
      <c r="M73" s="57">
        <f t="shared" si="53"/>
        <v>0</v>
      </c>
      <c r="N73" s="57">
        <f t="shared" si="53"/>
        <v>1261279</v>
      </c>
      <c r="O73" s="57">
        <f t="shared" si="53"/>
        <v>1281972</v>
      </c>
      <c r="P73" s="58">
        <f t="shared" si="53"/>
        <v>2726372</v>
      </c>
      <c r="Q73" s="59"/>
    </row>
    <row r="74" spans="1:17" s="60" customFormat="1" ht="68.25" customHeight="1" thickBot="1" x14ac:dyDescent="0.3">
      <c r="A74" s="67" t="s">
        <v>80</v>
      </c>
      <c r="B74" s="68"/>
      <c r="C74" s="57">
        <f t="shared" ref="C74:P74" si="54">SUM(C28,C73)</f>
        <v>5563</v>
      </c>
      <c r="D74" s="57">
        <f t="shared" si="54"/>
        <v>723</v>
      </c>
      <c r="E74" s="57">
        <f t="shared" si="54"/>
        <v>276072</v>
      </c>
      <c r="F74" s="57">
        <f t="shared" si="54"/>
        <v>0</v>
      </c>
      <c r="G74" s="57">
        <f t="shared" si="54"/>
        <v>6900</v>
      </c>
      <c r="H74" s="57">
        <f t="shared" si="54"/>
        <v>1200000</v>
      </c>
      <c r="I74" s="57">
        <f t="shared" si="54"/>
        <v>1489258</v>
      </c>
      <c r="J74" s="57">
        <f t="shared" si="54"/>
        <v>621</v>
      </c>
      <c r="K74" s="57">
        <f t="shared" si="54"/>
        <v>48771</v>
      </c>
      <c r="L74" s="57">
        <f t="shared" si="54"/>
        <v>23</v>
      </c>
      <c r="M74" s="57">
        <f t="shared" si="54"/>
        <v>0</v>
      </c>
      <c r="N74" s="57">
        <f t="shared" si="54"/>
        <v>1261279</v>
      </c>
      <c r="O74" s="57">
        <f t="shared" si="54"/>
        <v>1310694</v>
      </c>
      <c r="P74" s="58">
        <f t="shared" si="54"/>
        <v>2799952</v>
      </c>
      <c r="Q74" s="59"/>
    </row>
    <row r="75" spans="1:17" s="60" customFormat="1" ht="68.25" customHeight="1" thickBot="1" x14ac:dyDescent="0.3">
      <c r="A75" s="69" t="s">
        <v>64</v>
      </c>
      <c r="B75" s="70"/>
      <c r="C75" s="61"/>
      <c r="D75" s="61"/>
      <c r="E75" s="61"/>
      <c r="F75" s="61"/>
      <c r="G75" s="61"/>
      <c r="H75" s="61"/>
      <c r="I75" s="61"/>
      <c r="J75" s="61"/>
      <c r="K75" s="61"/>
      <c r="L75" s="61"/>
      <c r="M75" s="61"/>
      <c r="N75" s="61"/>
      <c r="O75" s="61"/>
      <c r="P75" s="58">
        <v>46323</v>
      </c>
      <c r="Q75" s="59"/>
    </row>
    <row r="76" spans="1:17" s="60" customFormat="1" ht="68.25" customHeight="1" thickBot="1" x14ac:dyDescent="0.3">
      <c r="A76" s="62" t="s">
        <v>46</v>
      </c>
      <c r="B76" s="63"/>
      <c r="C76" s="61"/>
      <c r="D76" s="61"/>
      <c r="E76" s="61"/>
      <c r="F76" s="61"/>
      <c r="G76" s="61"/>
      <c r="H76" s="61"/>
      <c r="I76" s="61"/>
      <c r="J76" s="61"/>
      <c r="K76" s="61"/>
      <c r="L76" s="61"/>
      <c r="M76" s="61"/>
      <c r="N76" s="61"/>
      <c r="O76" s="61"/>
      <c r="P76" s="58">
        <f>SUM(P74:P75)</f>
        <v>2846275</v>
      </c>
      <c r="Q76" s="59"/>
    </row>
  </sheetData>
  <mergeCells count="8">
    <mergeCell ref="A28:B28"/>
    <mergeCell ref="A75:B75"/>
    <mergeCell ref="C1:I1"/>
    <mergeCell ref="C2:I2"/>
    <mergeCell ref="C3:I3"/>
    <mergeCell ref="A5:A6"/>
    <mergeCell ref="A73:B73"/>
    <mergeCell ref="A74:B74"/>
  </mergeCells>
  <printOptions horizontalCentered="1"/>
  <pageMargins left="0" right="0" top="0.59055118110236227" bottom="0" header="0.11811023622047245" footer="0.31496062992125984"/>
  <pageSetup paperSize="9" scale="35" fitToHeight="4" orientation="landscape" r:id="rId1"/>
  <headerFooter>
    <oddHeader>&amp;R&amp;14 8. számú melléklet &amp;P. oldal az előterjesztéshez</oddHeader>
  </headerFooter>
  <rowBreaks count="2" manualBreakCount="2">
    <brk id="28" max="15" man="1"/>
    <brk id="63" max="1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2</vt:i4>
      </vt:variant>
    </vt:vector>
  </HeadingPairs>
  <TitlesOfParts>
    <vt:vector size="3" baseType="lpstr">
      <vt:lpstr>ÖNK MARADVÁNY FELOSZTÁSA</vt:lpstr>
      <vt:lpstr>'ÖNK MARADVÁNY FELOSZTÁSA'!Nyomtatási_cím</vt:lpstr>
      <vt:lpstr>'ÖNK MARADVÁNY FELOSZTÁSA'!Nyomtatási_terület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2024-05-06T14:09:51Z</dcterms:modified>
</cp:coreProperties>
</file>